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fnerto\AppData\Local\Microsoft\Windows\INetCache\Content.Outlook\WWAEP6UA\"/>
    </mc:Choice>
  </mc:AlternateContent>
  <xr:revisionPtr revIDLastSave="0" documentId="8_{922D53CF-19C4-4A8C-B6AF-5EFBA1A4ADC0}" xr6:coauthVersionLast="47" xr6:coauthVersionMax="47" xr10:uidLastSave="{00000000-0000-0000-0000-000000000000}"/>
  <workbookProtection lockStructure="1"/>
  <bookViews>
    <workbookView xWindow="-108" yWindow="-108" windowWidth="23256" windowHeight="13896" activeTab="1" xr2:uid="{53CDD15E-FE4D-4448-AC61-928AE43B4ACF}"/>
  </bookViews>
  <sheets>
    <sheet name="Rozhodčí" sheetId="9" r:id="rId1"/>
    <sheet name="Výstup na věž" sheetId="1" r:id="rId2"/>
    <sheet name="Běh na 100m ženy" sheetId="2" r:id="rId3"/>
    <sheet name="Běh na 100m muži HZS" sheetId="3" r:id="rId4"/>
    <sheet name="Běh na 100m muži SDH" sheetId="4" r:id="rId5"/>
    <sheet name="Štafeta muži HZS" sheetId="5" r:id="rId6"/>
    <sheet name="Štafeta muži SDH" sheetId="6" r:id="rId7"/>
    <sheet name="Štafeta ženy" sheetId="7" r:id="rId8"/>
    <sheet name="Požární útoky" sheetId="8" r:id="rId9"/>
    <sheet name="Tréninky PÚ, 100m" sheetId="10" r:id="rId10"/>
  </sheets>
  <definedNames>
    <definedName name="_xlnm.Print_Area" localSheetId="3">'Běh na 100m muži HZS'!$A$1:$C$36</definedName>
    <definedName name="_xlnm.Print_Area" localSheetId="4">'Běh na 100m muži SDH'!$A$1:$C$36</definedName>
    <definedName name="_xlnm.Print_Area" localSheetId="2">'Běh na 100m ženy'!$A$1:$C$32</definedName>
    <definedName name="_xlnm.Print_Area" localSheetId="8">'Požární útoky'!$A$1:$C$51</definedName>
    <definedName name="_xlnm.Print_Area" localSheetId="5">'Štafeta muži HZS'!$A$1:$C$45</definedName>
    <definedName name="_xlnm.Print_Area" localSheetId="6">'Štafeta muži SDH'!$A$1:$C$45</definedName>
    <definedName name="_xlnm.Print_Area" localSheetId="7">'Štafeta ženy'!$A$1:$C$45</definedName>
    <definedName name="_xlnm.Print_Area" localSheetId="9">'Tréninky PÚ, 100m'!$A$1:$C$29</definedName>
    <definedName name="_xlnm.Print_Area" localSheetId="1">'Výstup na věž'!$A$1:$C$35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" l="1"/>
  <c r="D3" i="10" s="1"/>
  <c r="C4" i="10"/>
  <c r="D4" i="10" s="1"/>
  <c r="C5" i="10"/>
  <c r="D5" i="10" s="1"/>
  <c r="C6" i="10"/>
  <c r="D6" i="10" s="1"/>
  <c r="C7" i="10"/>
  <c r="D7" i="10" s="1"/>
  <c r="C8" i="10"/>
  <c r="D8" i="10" s="1"/>
  <c r="C9" i="10"/>
  <c r="D9" i="10" s="1"/>
  <c r="C10" i="10"/>
  <c r="D10" i="10" s="1"/>
  <c r="C11" i="10"/>
  <c r="D11" i="10" s="1"/>
  <c r="C12" i="10"/>
  <c r="D12" i="10" s="1"/>
  <c r="C13" i="10"/>
  <c r="D13" i="10" s="1"/>
  <c r="C18" i="10"/>
  <c r="D18" i="10" s="1"/>
  <c r="C19" i="10"/>
  <c r="D19" i="10" s="1"/>
  <c r="C20" i="10"/>
  <c r="D20" i="10" s="1"/>
  <c r="C21" i="10"/>
  <c r="D21" i="10" s="1"/>
  <c r="C22" i="10"/>
  <c r="D22" i="10" s="1"/>
  <c r="C23" i="10"/>
  <c r="D23" i="10" s="1"/>
  <c r="C24" i="10"/>
  <c r="D24" i="10" s="1"/>
  <c r="C25" i="10"/>
  <c r="D25" i="10" s="1"/>
  <c r="C26" i="10"/>
  <c r="D26" i="10" s="1"/>
  <c r="C27" i="10"/>
  <c r="D27" i="10" s="1"/>
  <c r="C28" i="10"/>
  <c r="D28" i="10" s="1"/>
  <c r="C29" i="10"/>
  <c r="D29" i="10" s="1"/>
  <c r="C38" i="8"/>
  <c r="D38" i="8" s="1"/>
  <c r="C39" i="8"/>
  <c r="D39" i="8" s="1"/>
  <c r="C40" i="8"/>
  <c r="D40" i="8" s="1"/>
  <c r="C41" i="8"/>
  <c r="D41" i="8" s="1"/>
  <c r="C42" i="8"/>
  <c r="D42" i="8" s="1"/>
  <c r="C43" i="8"/>
  <c r="D43" i="8" s="1"/>
  <c r="C44" i="8"/>
  <c r="D44" i="8" s="1"/>
  <c r="C45" i="8"/>
  <c r="D45" i="8" s="1"/>
  <c r="C46" i="8"/>
  <c r="D46" i="8" s="1"/>
  <c r="C47" i="8"/>
  <c r="D47" i="8" s="1"/>
  <c r="C48" i="8"/>
  <c r="D48" i="8" s="1"/>
  <c r="C49" i="8"/>
  <c r="D49" i="8" s="1"/>
  <c r="C50" i="8"/>
  <c r="D50" i="8" s="1"/>
  <c r="C51" i="8"/>
  <c r="D51" i="8" s="1"/>
  <c r="C23" i="8"/>
  <c r="D23" i="8" s="1"/>
  <c r="C24" i="8"/>
  <c r="D24" i="8" s="1"/>
  <c r="C25" i="8"/>
  <c r="D25" i="8" s="1"/>
  <c r="C26" i="8"/>
  <c r="D26" i="8" s="1"/>
  <c r="C27" i="8"/>
  <c r="D27" i="8" s="1"/>
  <c r="C28" i="8"/>
  <c r="D28" i="8" s="1"/>
  <c r="C29" i="8"/>
  <c r="D29" i="8" s="1"/>
  <c r="C30" i="8"/>
  <c r="D30" i="8" s="1"/>
  <c r="C31" i="8"/>
  <c r="D31" i="8" s="1"/>
  <c r="C32" i="8"/>
  <c r="D32" i="8" s="1"/>
  <c r="C33" i="8"/>
  <c r="D33" i="8" s="1"/>
  <c r="C34" i="8"/>
  <c r="D34" i="8" s="1"/>
  <c r="C35" i="8"/>
  <c r="D35" i="8" s="1"/>
  <c r="C36" i="8"/>
  <c r="D36" i="8" s="1"/>
  <c r="C8" i="8"/>
  <c r="D8" i="8" s="1"/>
  <c r="C9" i="8"/>
  <c r="D9" i="8" s="1"/>
  <c r="C10" i="8"/>
  <c r="D10" i="8" s="1"/>
  <c r="C11" i="8"/>
  <c r="D11" i="8" s="1"/>
  <c r="C12" i="8"/>
  <c r="D12" i="8" s="1"/>
  <c r="C13" i="8"/>
  <c r="D13" i="8" s="1"/>
  <c r="C14" i="8"/>
  <c r="D14" i="8" s="1"/>
  <c r="C15" i="8"/>
  <c r="D15" i="8" s="1"/>
  <c r="C16" i="8"/>
  <c r="D16" i="8" s="1"/>
  <c r="C17" i="8"/>
  <c r="D17" i="8" s="1"/>
  <c r="C18" i="8"/>
  <c r="D18" i="8" s="1"/>
  <c r="C19" i="8"/>
  <c r="D19" i="8" s="1"/>
  <c r="C20" i="8"/>
  <c r="D20" i="8" s="1"/>
  <c r="C21" i="8"/>
  <c r="D21" i="8" s="1"/>
  <c r="C8" i="7"/>
  <c r="D8" i="7" s="1"/>
  <c r="C9" i="7"/>
  <c r="D9" i="7" s="1"/>
  <c r="C10" i="7"/>
  <c r="D10" i="7" s="1"/>
  <c r="C11" i="7"/>
  <c r="D11" i="7" s="1"/>
  <c r="C12" i="7"/>
  <c r="D12" i="7" s="1"/>
  <c r="C13" i="7"/>
  <c r="D13" i="7" s="1"/>
  <c r="C14" i="7"/>
  <c r="D14" i="7" s="1"/>
  <c r="C15" i="7"/>
  <c r="D15" i="7" s="1"/>
  <c r="C16" i="7"/>
  <c r="D16" i="7" s="1"/>
  <c r="C17" i="7"/>
  <c r="D17" i="7" s="1"/>
  <c r="C18" i="7"/>
  <c r="D18" i="7" s="1"/>
  <c r="C19" i="7"/>
  <c r="D19" i="7" s="1"/>
  <c r="C20" i="7"/>
  <c r="D20" i="7" s="1"/>
  <c r="C21" i="7"/>
  <c r="D21" i="7" s="1"/>
  <c r="C22" i="7"/>
  <c r="D22" i="7" s="1"/>
  <c r="C23" i="7"/>
  <c r="D23" i="7" s="1"/>
  <c r="C24" i="7"/>
  <c r="D24" i="7" s="1"/>
  <c r="C25" i="7"/>
  <c r="D25" i="7" s="1"/>
  <c r="C26" i="7"/>
  <c r="D26" i="7" s="1"/>
  <c r="C27" i="7"/>
  <c r="D27" i="7" s="1"/>
  <c r="C28" i="7"/>
  <c r="D28" i="7" s="1"/>
  <c r="C29" i="7"/>
  <c r="D29" i="7" s="1"/>
  <c r="C30" i="7"/>
  <c r="D30" i="7" s="1"/>
  <c r="C31" i="7"/>
  <c r="D31" i="7" s="1"/>
  <c r="C32" i="7"/>
  <c r="D32" i="7" s="1"/>
  <c r="C33" i="7"/>
  <c r="D33" i="7" s="1"/>
  <c r="C34" i="7"/>
  <c r="D34" i="7" s="1"/>
  <c r="C35" i="7"/>
  <c r="D35" i="7" s="1"/>
  <c r="C36" i="7"/>
  <c r="D36" i="7" s="1"/>
  <c r="C37" i="7"/>
  <c r="D37" i="7" s="1"/>
  <c r="C38" i="7"/>
  <c r="D38" i="7" s="1"/>
  <c r="C39" i="7"/>
  <c r="D39" i="7" s="1"/>
  <c r="C40" i="7"/>
  <c r="D40" i="7" s="1"/>
  <c r="C41" i="7"/>
  <c r="D41" i="7" s="1"/>
  <c r="C42" i="7"/>
  <c r="D42" i="7" s="1"/>
  <c r="C43" i="7"/>
  <c r="D43" i="7" s="1"/>
  <c r="C44" i="7"/>
  <c r="D44" i="7" s="1"/>
  <c r="C45" i="7"/>
  <c r="D45" i="7" s="1"/>
  <c r="C8" i="6"/>
  <c r="D8" i="6" s="1"/>
  <c r="C9" i="6"/>
  <c r="D9" i="6" s="1"/>
  <c r="C10" i="6"/>
  <c r="D10" i="6" s="1"/>
  <c r="C11" i="6"/>
  <c r="D11" i="6" s="1"/>
  <c r="C12" i="6"/>
  <c r="D12" i="6" s="1"/>
  <c r="C13" i="6"/>
  <c r="D13" i="6" s="1"/>
  <c r="C14" i="6"/>
  <c r="D14" i="6" s="1"/>
  <c r="C15" i="6"/>
  <c r="D15" i="6" s="1"/>
  <c r="C16" i="6"/>
  <c r="D16" i="6" s="1"/>
  <c r="C17" i="6"/>
  <c r="D17" i="6" s="1"/>
  <c r="C18" i="6"/>
  <c r="D18" i="6" s="1"/>
  <c r="C19" i="6"/>
  <c r="D19" i="6" s="1"/>
  <c r="C20" i="6"/>
  <c r="D20" i="6" s="1"/>
  <c r="C21" i="6"/>
  <c r="D21" i="6" s="1"/>
  <c r="C22" i="6"/>
  <c r="D22" i="6" s="1"/>
  <c r="C23" i="6"/>
  <c r="D23" i="6" s="1"/>
  <c r="C24" i="6"/>
  <c r="D24" i="6" s="1"/>
  <c r="C25" i="6"/>
  <c r="D25" i="6" s="1"/>
  <c r="C26" i="6"/>
  <c r="D26" i="6" s="1"/>
  <c r="C27" i="6"/>
  <c r="D27" i="6" s="1"/>
  <c r="C28" i="6"/>
  <c r="D28" i="6" s="1"/>
  <c r="C29" i="6"/>
  <c r="D29" i="6" s="1"/>
  <c r="C30" i="6"/>
  <c r="D30" i="6" s="1"/>
  <c r="C31" i="6"/>
  <c r="D31" i="6" s="1"/>
  <c r="C32" i="6"/>
  <c r="D32" i="6" s="1"/>
  <c r="C33" i="6"/>
  <c r="D33" i="6" s="1"/>
  <c r="C34" i="6"/>
  <c r="D34" i="6" s="1"/>
  <c r="C35" i="6"/>
  <c r="D35" i="6" s="1"/>
  <c r="C36" i="6"/>
  <c r="D36" i="6" s="1"/>
  <c r="C37" i="6"/>
  <c r="D37" i="6" s="1"/>
  <c r="C38" i="6"/>
  <c r="D38" i="6" s="1"/>
  <c r="C39" i="6"/>
  <c r="D39" i="6" s="1"/>
  <c r="C40" i="6"/>
  <c r="D40" i="6" s="1"/>
  <c r="C41" i="6"/>
  <c r="D41" i="6" s="1"/>
  <c r="C42" i="6"/>
  <c r="D42" i="6" s="1"/>
  <c r="C43" i="6"/>
  <c r="D43" i="6" s="1"/>
  <c r="C44" i="6"/>
  <c r="D44" i="6" s="1"/>
  <c r="C45" i="6"/>
  <c r="D45" i="6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D30" i="5" s="1"/>
  <c r="C31" i="5"/>
  <c r="D31" i="5" s="1"/>
  <c r="C32" i="5"/>
  <c r="D32" i="5" s="1"/>
  <c r="C33" i="5"/>
  <c r="D33" i="5" s="1"/>
  <c r="C34" i="5"/>
  <c r="D34" i="5" s="1"/>
  <c r="C35" i="5"/>
  <c r="D35" i="5" s="1"/>
  <c r="C36" i="5"/>
  <c r="D36" i="5" s="1"/>
  <c r="C37" i="5"/>
  <c r="D37" i="5" s="1"/>
  <c r="C38" i="5"/>
  <c r="D38" i="5" s="1"/>
  <c r="C39" i="5"/>
  <c r="D39" i="5" s="1"/>
  <c r="C40" i="5"/>
  <c r="D40" i="5" s="1"/>
  <c r="C41" i="5"/>
  <c r="D41" i="5" s="1"/>
  <c r="C42" i="5"/>
  <c r="D42" i="5" s="1"/>
  <c r="C43" i="5"/>
  <c r="D43" i="5" s="1"/>
  <c r="C44" i="5"/>
  <c r="D44" i="5" s="1"/>
  <c r="C45" i="5"/>
  <c r="D45" i="5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8" i="3"/>
  <c r="D8" i="3" s="1"/>
  <c r="C9" i="3"/>
  <c r="D9" i="3" s="1"/>
  <c r="C10" i="3"/>
  <c r="D10" i="3" s="1"/>
  <c r="C11" i="3"/>
  <c r="D11" i="3" s="1"/>
  <c r="C12" i="3"/>
  <c r="D12" i="3" s="1"/>
  <c r="C13" i="3"/>
  <c r="D13" i="3" s="1"/>
  <c r="C14" i="3"/>
  <c r="D14" i="3" s="1"/>
  <c r="C15" i="3"/>
  <c r="D15" i="3" s="1"/>
  <c r="C16" i="3"/>
  <c r="D16" i="3" s="1"/>
  <c r="C17" i="3"/>
  <c r="D17" i="3" s="1"/>
  <c r="C18" i="3"/>
  <c r="D18" i="3" s="1"/>
  <c r="C19" i="3"/>
  <c r="D19" i="3" s="1"/>
  <c r="C20" i="3"/>
  <c r="D20" i="3" s="1"/>
  <c r="C21" i="3"/>
  <c r="D21" i="3" s="1"/>
  <c r="C22" i="3"/>
  <c r="D22" i="3" s="1"/>
  <c r="C23" i="3"/>
  <c r="D23" i="3" s="1"/>
  <c r="C24" i="3"/>
  <c r="D24" i="3" s="1"/>
  <c r="C25" i="3"/>
  <c r="D25" i="3" s="1"/>
  <c r="C26" i="3"/>
  <c r="D26" i="3" s="1"/>
  <c r="C27" i="3"/>
  <c r="D27" i="3" s="1"/>
  <c r="C28" i="3"/>
  <c r="D28" i="3" s="1"/>
  <c r="C29" i="3"/>
  <c r="D29" i="3" s="1"/>
  <c r="C30" i="3"/>
  <c r="D30" i="3" s="1"/>
  <c r="C31" i="3"/>
  <c r="D31" i="3" s="1"/>
  <c r="C32" i="3"/>
  <c r="D32" i="3" s="1"/>
  <c r="C33" i="3"/>
  <c r="D33" i="3" s="1"/>
  <c r="C34" i="3"/>
  <c r="D34" i="3" s="1"/>
  <c r="C35" i="3"/>
  <c r="D35" i="3" s="1"/>
  <c r="C36" i="3"/>
  <c r="D36" i="3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B6" i="8"/>
  <c r="C6" i="8" s="1"/>
  <c r="B5" i="8"/>
  <c r="C5" i="8" s="1"/>
  <c r="B4" i="8"/>
  <c r="C4" i="8" s="1"/>
  <c r="B3" i="8"/>
  <c r="C3" i="8" s="1"/>
  <c r="B6" i="7"/>
  <c r="C6" i="7" s="1"/>
  <c r="B5" i="7"/>
  <c r="C5" i="7" s="1"/>
  <c r="B4" i="7"/>
  <c r="C4" i="7" s="1"/>
  <c r="B3" i="7"/>
  <c r="C3" i="7" s="1"/>
  <c r="B6" i="6"/>
  <c r="C6" i="6" s="1"/>
  <c r="B5" i="6"/>
  <c r="C5" i="6" s="1"/>
  <c r="B4" i="6"/>
  <c r="C4" i="6" s="1"/>
  <c r="B3" i="6"/>
  <c r="C3" i="6" s="1"/>
  <c r="B6" i="5"/>
  <c r="C6" i="5" s="1"/>
  <c r="B5" i="5"/>
  <c r="C5" i="5" s="1"/>
  <c r="B4" i="5"/>
  <c r="C4" i="5" s="1"/>
  <c r="B3" i="5"/>
  <c r="C3" i="5" s="1"/>
  <c r="B6" i="4"/>
  <c r="C6" i="4" s="1"/>
  <c r="B5" i="4"/>
  <c r="C5" i="4" s="1"/>
  <c r="B4" i="4"/>
  <c r="C4" i="4" s="1"/>
  <c r="B3" i="4"/>
  <c r="C3" i="4" s="1"/>
  <c r="B6" i="3"/>
  <c r="C6" i="3" s="1"/>
  <c r="B5" i="3"/>
  <c r="C5" i="3" s="1"/>
  <c r="B4" i="3"/>
  <c r="C4" i="3" s="1"/>
  <c r="B3" i="3"/>
  <c r="C3" i="3" s="1"/>
  <c r="B6" i="2"/>
  <c r="C6" i="2" s="1"/>
  <c r="B5" i="2"/>
  <c r="C5" i="2" s="1"/>
  <c r="B4" i="2"/>
  <c r="C4" i="2" s="1"/>
  <c r="B3" i="2"/>
  <c r="C3" i="2" s="1"/>
  <c r="B5" i="1"/>
  <c r="C5" i="1" s="1"/>
  <c r="B4" i="1"/>
  <c r="C4" i="1" s="1"/>
  <c r="B3" i="1"/>
  <c r="C3" i="1" s="1"/>
  <c r="B6" i="1"/>
  <c r="C6" i="1" s="1"/>
</calcChain>
</file>

<file path=xl/sharedStrings.xml><?xml version="1.0" encoding="utf-8"?>
<sst xmlns="http://schemas.openxmlformats.org/spreadsheetml/2006/main" count="781" uniqueCount="293">
  <si>
    <t>Hlavní rozhodčí</t>
  </si>
  <si>
    <t>Rozhodčí disciplíny</t>
  </si>
  <si>
    <t>Zástupce rozhodčího disciplíny</t>
  </si>
  <si>
    <t>Startér</t>
  </si>
  <si>
    <t>Pomocník startéra</t>
  </si>
  <si>
    <t>Měření, vážení 1</t>
  </si>
  <si>
    <t>Měření, vážení 2</t>
  </si>
  <si>
    <t>Měření, vážení 3</t>
  </si>
  <si>
    <t>Závodčí 1</t>
  </si>
  <si>
    <t>Závodčí 2</t>
  </si>
  <si>
    <t>Rozhodčí pod věží 1</t>
  </si>
  <si>
    <t>Rozhodčí pod věží 2</t>
  </si>
  <si>
    <t>Příprava pod věží 1</t>
  </si>
  <si>
    <t>Příprava pod věží 2</t>
  </si>
  <si>
    <t>II. patro věže 1</t>
  </si>
  <si>
    <t>II. patro věže 2</t>
  </si>
  <si>
    <t>II. patro věže 3</t>
  </si>
  <si>
    <t>II. patro věže 4</t>
  </si>
  <si>
    <t>III. patro věže 1</t>
  </si>
  <si>
    <t>III. patro věže 2</t>
  </si>
  <si>
    <t>III. patro věže 3</t>
  </si>
  <si>
    <t>III. patro věže 4</t>
  </si>
  <si>
    <t>IV. patro věže 1</t>
  </si>
  <si>
    <t>IV. patro věže 2</t>
  </si>
  <si>
    <t>IV. patro věže 3</t>
  </si>
  <si>
    <t>IV. patro věže 4</t>
  </si>
  <si>
    <t>Rezerva na střídání 1</t>
  </si>
  <si>
    <t>Rezerva na střídání 2</t>
  </si>
  <si>
    <t>Rezerva na střídání 3</t>
  </si>
  <si>
    <t>Překážka 1</t>
  </si>
  <si>
    <t>Překážka 2</t>
  </si>
  <si>
    <t>Kladina 1</t>
  </si>
  <si>
    <t>Kladina 2</t>
  </si>
  <si>
    <t>Rozdělovač 1</t>
  </si>
  <si>
    <t>Rozdělovač 2</t>
  </si>
  <si>
    <t>Cíl 1</t>
  </si>
  <si>
    <t>Cíl 2</t>
  </si>
  <si>
    <t>Bariéra 1</t>
  </si>
  <si>
    <t>Bariéra 2</t>
  </si>
  <si>
    <t>Bariéra 3</t>
  </si>
  <si>
    <t>Bariéra 4</t>
  </si>
  <si>
    <t>Kladina 3</t>
  </si>
  <si>
    <t>Kladina 4</t>
  </si>
  <si>
    <t>Rozdělovač 3</t>
  </si>
  <si>
    <t>Rozdělovač 4</t>
  </si>
  <si>
    <t>Cíl 3</t>
  </si>
  <si>
    <t>Cíl 4</t>
  </si>
  <si>
    <t>Domeček 1</t>
  </si>
  <si>
    <t>Domeček 2</t>
  </si>
  <si>
    <t>Konec předávky 1-1</t>
  </si>
  <si>
    <t>Začátek předávky 1- 2</t>
  </si>
  <si>
    <t>Začátek předávky  1-1</t>
  </si>
  <si>
    <t>Konec předávky 1-2</t>
  </si>
  <si>
    <t>Začátek předávky 2-1</t>
  </si>
  <si>
    <t>Začátek předávky 2-2</t>
  </si>
  <si>
    <t>Konec předávky 2-1</t>
  </si>
  <si>
    <t>Konec předávky 2-2</t>
  </si>
  <si>
    <t>Pásmo odpojení 1</t>
  </si>
  <si>
    <t>Pásmo odpojení 2</t>
  </si>
  <si>
    <t>Začátek předávky 3-1</t>
  </si>
  <si>
    <t>Začátek předávky 3-2</t>
  </si>
  <si>
    <t>Konec předávky 3-1</t>
  </si>
  <si>
    <t>Konec předávky 3-2</t>
  </si>
  <si>
    <t>Hašení 1</t>
  </si>
  <si>
    <t>Hašení 2</t>
  </si>
  <si>
    <t>Minimax 1</t>
  </si>
  <si>
    <t>Minimax 2</t>
  </si>
  <si>
    <t>Rozhodčí disciplíny muži HZS</t>
  </si>
  <si>
    <t>Rozhodčí disciplíny muži SDH</t>
  </si>
  <si>
    <t>Rozhodčí disciplíny ženy SDH</t>
  </si>
  <si>
    <t>Startér muži HZS</t>
  </si>
  <si>
    <t>Startér muži SDH</t>
  </si>
  <si>
    <t>Startér ženy SDH</t>
  </si>
  <si>
    <t>Pomocník startéra muži HZS</t>
  </si>
  <si>
    <t>Pomocník startéra muži SDH</t>
  </si>
  <si>
    <t>Pomocník startéra ženy SDH</t>
  </si>
  <si>
    <t>Závodčí muži HZS</t>
  </si>
  <si>
    <t>Závodčí muži SDH</t>
  </si>
  <si>
    <t>Závodčí ženy SDH</t>
  </si>
  <si>
    <t>Základna muži HZS</t>
  </si>
  <si>
    <t>Základna muži SDH</t>
  </si>
  <si>
    <t>Základna ženy SDH</t>
  </si>
  <si>
    <t>Koš muži HZS</t>
  </si>
  <si>
    <t>Koš muži SDH</t>
  </si>
  <si>
    <t>Koš ženy SDH</t>
  </si>
  <si>
    <t>Terče muži HZS 1</t>
  </si>
  <si>
    <t>Terče muži HZS 2</t>
  </si>
  <si>
    <t>Terče ženy SDH 1</t>
  </si>
  <si>
    <t>Terče ženy SDH 2</t>
  </si>
  <si>
    <t>Rozhodčí HZS 1</t>
  </si>
  <si>
    <t>Rozhodčí HZS 2</t>
  </si>
  <si>
    <t>Rozhodčí HZS 3</t>
  </si>
  <si>
    <t>Rozhodčí HZS 4</t>
  </si>
  <si>
    <t>Rozhodčí HZS 5</t>
  </si>
  <si>
    <t>Rozhodčí HZS 6</t>
  </si>
  <si>
    <t>Rozhodčí HZS 7</t>
  </si>
  <si>
    <t>Rozhodčí HZS 8</t>
  </si>
  <si>
    <t>Rozhodčí HZS 9</t>
  </si>
  <si>
    <t>Rozhodčí HZS 10</t>
  </si>
  <si>
    <t>Rozhodčí HZS 11</t>
  </si>
  <si>
    <t>Rozhodčí HZS 12</t>
  </si>
  <si>
    <t>RD</t>
  </si>
  <si>
    <t>Rozhodčí HZS 13</t>
  </si>
  <si>
    <t>Rozhodčí HZS 14</t>
  </si>
  <si>
    <t>Rozhodčí HZS 15</t>
  </si>
  <si>
    <t>Rozhodčí HZS 16</t>
  </si>
  <si>
    <t>Rozhodčí HZS 17</t>
  </si>
  <si>
    <t>Rozhodčí HZS 18</t>
  </si>
  <si>
    <t>Rozhodčí HZS 19</t>
  </si>
  <si>
    <t>Rozhodčí HZS 20</t>
  </si>
  <si>
    <t>Rozhodčí HZS 21</t>
  </si>
  <si>
    <t>Rozhodčí HZS 22</t>
  </si>
  <si>
    <t>Rozhodčí HZS 23</t>
  </si>
  <si>
    <t>Rozhodčí HZS 24</t>
  </si>
  <si>
    <t>Rozhodčí HZS 25</t>
  </si>
  <si>
    <t>ST</t>
  </si>
  <si>
    <t>Rozhodčí SDH 1</t>
  </si>
  <si>
    <t>Rozhodčí SDH 2</t>
  </si>
  <si>
    <t>Rozhodčí SDH 3</t>
  </si>
  <si>
    <t>Rozhodčí SDH 4</t>
  </si>
  <si>
    <t>Rozhodčí SDH 5</t>
  </si>
  <si>
    <t>Rozhodčí SDH 6</t>
  </si>
  <si>
    <t>Rozhodčí SDH 7</t>
  </si>
  <si>
    <t>Rozhodčí SDH 8</t>
  </si>
  <si>
    <t>Rozhodčí SDH 9</t>
  </si>
  <si>
    <t>Rozhodčí SDH 10</t>
  </si>
  <si>
    <t>Rozhodčí SDH 11</t>
  </si>
  <si>
    <t>Rozhodčí SDH 12</t>
  </si>
  <si>
    <t>Rozhodčí SDH 13</t>
  </si>
  <si>
    <t>Rozhodčí SDH 14</t>
  </si>
  <si>
    <t>Rozhodčí SDH 15</t>
  </si>
  <si>
    <t>Rozhodčí SDH 16</t>
  </si>
  <si>
    <t>Rozhodčí SDH 17</t>
  </si>
  <si>
    <t>Rozhodčí SDH 18</t>
  </si>
  <si>
    <t>Rozhodčí SDH 19</t>
  </si>
  <si>
    <t>Rozhodčí SDH 20</t>
  </si>
  <si>
    <t>Rozhodčí SDH 21</t>
  </si>
  <si>
    <t>Rozhodčí SDH 22</t>
  </si>
  <si>
    <t>Rozhodčí SDH 23</t>
  </si>
  <si>
    <t>Rozhodčí SDH 24</t>
  </si>
  <si>
    <t>Rozhodčí SDH 25</t>
  </si>
  <si>
    <t>KM</t>
  </si>
  <si>
    <t>100m HZS m</t>
  </si>
  <si>
    <t>100m SDH m</t>
  </si>
  <si>
    <t>100m SDH ž</t>
  </si>
  <si>
    <t>věž</t>
  </si>
  <si>
    <t>x</t>
  </si>
  <si>
    <t>4x100m SDHž</t>
  </si>
  <si>
    <t>4x100m SDHm</t>
  </si>
  <si>
    <t>4x100m HZS</t>
  </si>
  <si>
    <t>PÚ HZS</t>
  </si>
  <si>
    <t>PÚ SDHm</t>
  </si>
  <si>
    <t>PÚ SDH ž</t>
  </si>
  <si>
    <t>Rozhodčí SDH 26</t>
  </si>
  <si>
    <t>Rozhodčí SDH 27</t>
  </si>
  <si>
    <t>Rozhodčí HZS 26</t>
  </si>
  <si>
    <t>Rozhodčí SDH 28</t>
  </si>
  <si>
    <t>xR</t>
  </si>
  <si>
    <t>Sčítací komise:</t>
  </si>
  <si>
    <t>Trénink PÚ</t>
  </si>
  <si>
    <t>PÚ SDH m</t>
  </si>
  <si>
    <t>rezervní rozhodčí</t>
  </si>
  <si>
    <t>nasazený rozhodčí</t>
  </si>
  <si>
    <t>rozhodčí disciplíny, zástupce rozhodčího disciplíny</t>
  </si>
  <si>
    <t>kontrola materiálu</t>
  </si>
  <si>
    <t>startér</t>
  </si>
  <si>
    <t>Rozhodčí SDH 29</t>
  </si>
  <si>
    <t>Rozhodčí SDH 30</t>
  </si>
  <si>
    <t>Rozhodčí SDH 31</t>
  </si>
  <si>
    <t>Rozhodčí SDH 32</t>
  </si>
  <si>
    <t>Překážka 3</t>
  </si>
  <si>
    <t>Terče muži  SDH 1</t>
  </si>
  <si>
    <t>Terče muži  SDH 2</t>
  </si>
  <si>
    <t>Měření, vážení HZS 1</t>
  </si>
  <si>
    <t>Měření, vážení HZS 2</t>
  </si>
  <si>
    <t>Měření, vážení muži SDH 2</t>
  </si>
  <si>
    <t>Měření, vážení muži SDH 1</t>
  </si>
  <si>
    <t>Měření, vážení ženy SDH 1</t>
  </si>
  <si>
    <t>Měření, vážení ženy SDH 2</t>
  </si>
  <si>
    <t>Rezerva na střídání HZS 1</t>
  </si>
  <si>
    <t>Rezerva na střídání HZS 2</t>
  </si>
  <si>
    <t>Rezerva na střídání muži SDH 1</t>
  </si>
  <si>
    <t>Rezerva na střídání muži SDH 2</t>
  </si>
  <si>
    <t>Rezerva na střídání ženy SDH 1</t>
  </si>
  <si>
    <t>Rezerva na střídání ženy SDH 2</t>
  </si>
  <si>
    <t>ROZHODČÍ POŽÁRNÍ ÚTOKY</t>
  </si>
  <si>
    <t>TRÉNINKY PÚ</t>
  </si>
  <si>
    <t>ROZHODČÍ ŠTAFETY ŽENY SDH</t>
  </si>
  <si>
    <t>ROZHODČÍ ŠTAFETY MUŽI SDH</t>
  </si>
  <si>
    <t>ŠTAFETY MUŽI HZS</t>
  </si>
  <si>
    <t>ROZHODČÍ BĚH NA 100 M S PŘEKÁŽKAMI ŽENY SDH</t>
  </si>
  <si>
    <t>ROZHODČÍ BĚH NA 100 M S PŘEKÁŽKAMI MUŽI HZS</t>
  </si>
  <si>
    <t>ROZUHODČÍ BĚH NA 100 M S PŘEKÁŽKAMI MUŽI SDH</t>
  </si>
  <si>
    <t>ROZHODČÍ VÝSTUP DO IV.PODLAŽÍ CVIČNÉ VĚŽE</t>
  </si>
  <si>
    <t>Tréninky 100m</t>
  </si>
  <si>
    <t>Dopouštění kádě HZS</t>
  </si>
  <si>
    <t>Dopouštění kádě SDH 1</t>
  </si>
  <si>
    <t>Dopouštění kádě SDH 2</t>
  </si>
  <si>
    <t>RDZ</t>
  </si>
  <si>
    <t>zástupce rozhodčího disciplíny</t>
  </si>
  <si>
    <t>Měření, vážení 4</t>
  </si>
  <si>
    <t>jméno rozhodčího</t>
  </si>
  <si>
    <t>Velitel soutěže</t>
  </si>
  <si>
    <t>Rozhodčí HZS 27</t>
  </si>
  <si>
    <t>Rozhodčí HZS 28</t>
  </si>
  <si>
    <t>Rozhodčí HZS 29</t>
  </si>
  <si>
    <t>Rozhodčí HZS 30</t>
  </si>
  <si>
    <t>Rozhodčí HZS 31</t>
  </si>
  <si>
    <t>Rozhodčí SDH 33</t>
  </si>
  <si>
    <t>Rozhodčí SDH 34</t>
  </si>
  <si>
    <t xml:space="preserve">TRÉNINK 100m </t>
  </si>
  <si>
    <t>Závodčí 3</t>
  </si>
  <si>
    <t>Zástupce RD muži HZS</t>
  </si>
  <si>
    <t>Zástupce RD muži SDH</t>
  </si>
  <si>
    <t>Zástupce RD ženy SDH</t>
  </si>
  <si>
    <t>Zástupce HR</t>
  </si>
  <si>
    <t>Zástupce VS</t>
  </si>
  <si>
    <t>jem ožné editovat jména rozhodčích</t>
  </si>
  <si>
    <t/>
  </si>
  <si>
    <t>Rozhodčí SDH 35</t>
  </si>
  <si>
    <t>Rozhodčí SDH 36</t>
  </si>
  <si>
    <t>Lefner Tomáš</t>
  </si>
  <si>
    <t>Fürst Jiří</t>
  </si>
  <si>
    <t>Peterek Jan</t>
  </si>
  <si>
    <t xml:space="preserve">Čech Jiří </t>
  </si>
  <si>
    <t>Sejbal Darek</t>
  </si>
  <si>
    <t>Dušek Libor</t>
  </si>
  <si>
    <t>Žouželka Martin</t>
  </si>
  <si>
    <t>Nosek Martin</t>
  </si>
  <si>
    <t>Hanus Pavel</t>
  </si>
  <si>
    <t>Hrnčíř Aleš</t>
  </si>
  <si>
    <t>Machanec Zbyněk</t>
  </si>
  <si>
    <t>Otrusina Zdeněk</t>
  </si>
  <si>
    <t>Marek Ivan</t>
  </si>
  <si>
    <t>Mrózek Marián</t>
  </si>
  <si>
    <t>Mikulášek Rostislav</t>
  </si>
  <si>
    <t>Kotrc Stanislav</t>
  </si>
  <si>
    <t>Steinerová Romana</t>
  </si>
  <si>
    <t>Polák Jan</t>
  </si>
  <si>
    <t>Pytlová Petra</t>
  </si>
  <si>
    <t>Mergl David</t>
  </si>
  <si>
    <t>Pospěch Miloslav</t>
  </si>
  <si>
    <t>Dyntr Jaroslav</t>
  </si>
  <si>
    <t>Musil Pavel (ÚSK)</t>
  </si>
  <si>
    <t>Mai Vladimír</t>
  </si>
  <si>
    <t>Korytár František</t>
  </si>
  <si>
    <t>Štrait Kamil</t>
  </si>
  <si>
    <t>Nováková Vendula</t>
  </si>
  <si>
    <t>Novák Jaroslav</t>
  </si>
  <si>
    <t>Jirouš Rostislav</t>
  </si>
  <si>
    <t>Rytíř Martin</t>
  </si>
  <si>
    <t>Šeps Michal</t>
  </si>
  <si>
    <t>Dvořák Ladislav</t>
  </si>
  <si>
    <t>Karasová Martina</t>
  </si>
  <si>
    <t>Kovaříková Jana</t>
  </si>
  <si>
    <t>Hanulík Stanislav</t>
  </si>
  <si>
    <t>Fešar Radomír</t>
  </si>
  <si>
    <t>Mathauser Milan</t>
  </si>
  <si>
    <t>Kalčík Pavel</t>
  </si>
  <si>
    <t>Jílek Tomáš</t>
  </si>
  <si>
    <t>Spilka Martin</t>
  </si>
  <si>
    <t xml:space="preserve">Schön Martin </t>
  </si>
  <si>
    <t>Beneš Libor</t>
  </si>
  <si>
    <t>Mácová Milada</t>
  </si>
  <si>
    <t>Hartman Jiří</t>
  </si>
  <si>
    <t>Vilímková Dana</t>
  </si>
  <si>
    <t>Myslín Josef</t>
  </si>
  <si>
    <t>Krenauer Alfréd</t>
  </si>
  <si>
    <t>Biskup Ladislav</t>
  </si>
  <si>
    <t>Novák Milan</t>
  </si>
  <si>
    <t>Skamene Pavel</t>
  </si>
  <si>
    <t>Pospíšil Miloslav</t>
  </si>
  <si>
    <t>Tichý Josef</t>
  </si>
  <si>
    <t xml:space="preserve">Oprchalská Markéta </t>
  </si>
  <si>
    <t xml:space="preserve">Rudžiková Karolína </t>
  </si>
  <si>
    <t>Rous Tomáš</t>
  </si>
  <si>
    <t>Kozák Lukáš</t>
  </si>
  <si>
    <t>Havlíčková Dana</t>
  </si>
  <si>
    <t>Pišta Jan</t>
  </si>
  <si>
    <t>Crhák František</t>
  </si>
  <si>
    <t>Jurek Vladimír</t>
  </si>
  <si>
    <t>Vovsíková Eva</t>
  </si>
  <si>
    <t>Neufingerová Lenka</t>
  </si>
  <si>
    <t xml:space="preserve">Hartmanová Martina </t>
  </si>
  <si>
    <t>Frgalová Věra</t>
  </si>
  <si>
    <t>Šulc Bohuslav (PAK)</t>
  </si>
  <si>
    <t>Šulc Jan (STČK)</t>
  </si>
  <si>
    <t>Pokorný Tomáš</t>
  </si>
  <si>
    <t xml:space="preserve">Nazarevič Michal </t>
  </si>
  <si>
    <t>Pitucha Radek</t>
  </si>
  <si>
    <t>Oulehla Karel</t>
  </si>
  <si>
    <t>Filip Květoslav</t>
  </si>
  <si>
    <t>Hudáková Věra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</si>
</sst>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5" fillId="0" borderId="0" xfId="0" applyFont="1"/>
    <xf numFmtId="0" fontId="10" fillId="0" borderId="1" xfId="0" applyFont="1" applyBorder="1" applyAlignment="1" applyProtection="1">
      <alignment horizontal="left" vertical="center" indent="1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9" fillId="0" borderId="0" xfId="0" applyFont="1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8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13" fillId="0" borderId="6" xfId="0" applyFont="1" applyBorder="1" applyAlignment="1" applyProtection="1">
      <alignment horizontal="left" vertical="center" indent="1"/>
      <protection locked="0"/>
    </xf>
    <xf numFmtId="0" fontId="13" fillId="0" borderId="8" xfId="0" applyFont="1" applyBorder="1" applyAlignment="1" applyProtection="1">
      <alignment horizontal="left" vertical="center" indent="1"/>
      <protection locked="0"/>
    </xf>
    <xf numFmtId="0" fontId="13" fillId="0" borderId="4" xfId="0" applyFont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 applyProtection="1">
      <alignment horizontal="left" vertical="center" indent="1"/>
      <protection locked="0"/>
    </xf>
    <xf numFmtId="0" fontId="13" fillId="0" borderId="3" xfId="0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left" indent="1"/>
    </xf>
    <xf numFmtId="0" fontId="11" fillId="0" borderId="7" xfId="0" applyFont="1" applyBorder="1" applyAlignment="1" applyProtection="1">
      <alignment horizontal="left" vertical="center" indent="1"/>
      <protection hidden="1"/>
    </xf>
    <xf numFmtId="0" fontId="11" fillId="0" borderId="9" xfId="0" applyFont="1" applyBorder="1" applyAlignment="1" applyProtection="1">
      <alignment horizontal="left" vertical="center" indent="1"/>
      <protection hidden="1"/>
    </xf>
    <xf numFmtId="0" fontId="11" fillId="0" borderId="11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left" vertical="center" indent="1"/>
      <protection hidden="1"/>
    </xf>
    <xf numFmtId="0" fontId="13" fillId="0" borderId="2" xfId="0" applyFont="1" applyBorder="1" applyAlignment="1" applyProtection="1">
      <alignment horizontal="left" vertical="center" indent="1"/>
      <protection hidden="1"/>
    </xf>
    <xf numFmtId="0" fontId="0" fillId="0" borderId="0" xfId="0" applyProtection="1">
      <protection hidden="1"/>
    </xf>
    <xf numFmtId="0" fontId="9" fillId="0" borderId="5" xfId="0" applyFont="1" applyBorder="1" applyAlignment="1" applyProtection="1">
      <alignment horizontal="left" vertical="center" indent="1"/>
      <protection hidden="1"/>
    </xf>
    <xf numFmtId="0" fontId="9" fillId="0" borderId="2" xfId="0" applyFont="1" applyBorder="1" applyAlignment="1" applyProtection="1">
      <alignment horizontal="left" vertical="center" indent="1"/>
      <protection hidden="1"/>
    </xf>
    <xf numFmtId="0" fontId="9" fillId="0" borderId="0" xfId="0" applyFont="1" applyProtection="1">
      <protection hidden="1"/>
    </xf>
    <xf numFmtId="0" fontId="9" fillId="0" borderId="7" xfId="0" applyFont="1" applyBorder="1" applyAlignment="1" applyProtection="1">
      <alignment horizontal="left" vertical="center" indent="1"/>
      <protection hidden="1"/>
    </xf>
    <xf numFmtId="0" fontId="9" fillId="0" borderId="9" xfId="0" applyFont="1" applyBorder="1" applyAlignment="1" applyProtection="1">
      <alignment horizontal="left" vertical="center" indent="1"/>
      <protection hidden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center" indent="2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left" vertical="center" indent="1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0" fontId="17" fillId="0" borderId="0" xfId="0" applyFont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 indent="1"/>
      <protection hidden="1"/>
    </xf>
    <xf numFmtId="0" fontId="13" fillId="0" borderId="7" xfId="0" applyFont="1" applyBorder="1" applyAlignment="1" applyProtection="1">
      <alignment horizontal="left" vertical="center" indent="1"/>
      <protection hidden="1"/>
    </xf>
    <xf numFmtId="0" fontId="13" fillId="0" borderId="9" xfId="0" applyFont="1" applyBorder="1" applyAlignment="1" applyProtection="1">
      <alignment horizontal="left" vertical="center" indent="1"/>
      <protection hidden="1"/>
    </xf>
    <xf numFmtId="0" fontId="18" fillId="0" borderId="6" xfId="0" applyFont="1" applyBorder="1" applyAlignment="1" applyProtection="1">
      <alignment horizontal="left" vertical="center" indent="1"/>
      <protection locked="0"/>
    </xf>
    <xf numFmtId="0" fontId="18" fillId="0" borderId="8" xfId="0" applyFont="1" applyBorder="1" applyAlignment="1" applyProtection="1">
      <alignment horizontal="left" vertical="center" indent="1"/>
      <protection locked="0"/>
    </xf>
    <xf numFmtId="0" fontId="13" fillId="0" borderId="0" xfId="0" applyFont="1" applyProtection="1">
      <protection hidden="1"/>
    </xf>
    <xf numFmtId="0" fontId="2" fillId="0" borderId="8" xfId="0" applyFont="1" applyBorder="1" applyAlignment="1" applyProtection="1">
      <alignment horizontal="left" vertical="center" indent="1"/>
      <protection locked="0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10" fillId="0" borderId="8" xfId="0" applyFont="1" applyBorder="1" applyAlignment="1" applyProtection="1">
      <alignment horizontal="left" vertical="center" indent="1"/>
      <protection hidden="1"/>
    </xf>
    <xf numFmtId="0" fontId="10" fillId="0" borderId="10" xfId="0" applyFont="1" applyBorder="1" applyAlignment="1" applyProtection="1">
      <alignment horizontal="left" vertical="center" indent="1"/>
      <protection hidden="1"/>
    </xf>
    <xf numFmtId="0" fontId="1" fillId="0" borderId="8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0" fontId="22" fillId="0" borderId="0" xfId="1" applyAlignment="1">
      <alignment horizontal="center" vertical="center"/>
    </xf>
    <xf numFmtId="0" fontId="21" fillId="0" borderId="0" xfId="0" applyFont="1" applyAlignment="1">
      <alignment vertical="center"/>
    </xf>
    <xf numFmtId="0" fontId="13" fillId="2" borderId="0" xfId="0" applyFont="1" applyFill="1" applyAlignment="1" applyProtection="1">
      <alignment horizontal="left" vertical="center" indent="1"/>
      <protection locked="0"/>
    </xf>
    <xf numFmtId="0" fontId="16" fillId="2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>
      <alignment horizontal="left" indent="2"/>
    </xf>
    <xf numFmtId="0" fontId="18" fillId="2" borderId="0" xfId="0" applyFont="1" applyFill="1" applyAlignment="1" applyProtection="1">
      <alignment horizontal="left" vertical="center" indent="1"/>
      <protection locked="0"/>
    </xf>
    <xf numFmtId="0" fontId="13" fillId="2" borderId="0" xfId="0" applyFont="1" applyFill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center" vertical="center"/>
      <protection locked="0" hidden="1"/>
    </xf>
    <xf numFmtId="0" fontId="10" fillId="0" borderId="20" xfId="0" applyFont="1" applyBorder="1" applyAlignment="1" applyProtection="1">
      <alignment horizontal="left" vertical="center" indent="1"/>
      <protection locked="0"/>
    </xf>
    <xf numFmtId="0" fontId="13" fillId="0" borderId="21" xfId="0" applyFont="1" applyBorder="1" applyAlignment="1" applyProtection="1">
      <alignment horizontal="left" vertical="center" indent="1"/>
      <protection hidden="1"/>
    </xf>
    <xf numFmtId="0" fontId="10" fillId="0" borderId="22" xfId="0" applyFont="1" applyBorder="1" applyAlignment="1" applyProtection="1">
      <alignment horizontal="left" vertical="center" indent="1"/>
      <protection locked="0"/>
    </xf>
    <xf numFmtId="0" fontId="13" fillId="0" borderId="23" xfId="0" applyFont="1" applyBorder="1" applyAlignment="1" applyProtection="1">
      <alignment horizontal="left" vertical="center" indent="1"/>
      <protection hidden="1"/>
    </xf>
    <xf numFmtId="0" fontId="0" fillId="2" borderId="15" xfId="0" applyFill="1" applyBorder="1" applyAlignment="1" applyProtection="1">
      <alignment horizontal="left" indent="2"/>
      <protection locked="0"/>
    </xf>
    <xf numFmtId="0" fontId="0" fillId="2" borderId="16" xfId="0" applyFill="1" applyBorder="1" applyAlignment="1" applyProtection="1">
      <alignment horizontal="left" indent="2"/>
      <protection locked="0"/>
    </xf>
    <xf numFmtId="0" fontId="0" fillId="2" borderId="16" xfId="0" applyFill="1" applyBorder="1" applyAlignment="1">
      <alignment horizontal="left" indent="2"/>
    </xf>
    <xf numFmtId="0" fontId="0" fillId="2" borderId="17" xfId="0" applyFill="1" applyBorder="1" applyAlignment="1">
      <alignment horizontal="left" indent="2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locked="0"/>
    </xf>
    <xf numFmtId="0" fontId="13" fillId="0" borderId="22" xfId="0" applyFont="1" applyBorder="1" applyAlignment="1" applyProtection="1">
      <alignment horizontal="left" vertical="center" indent="1"/>
      <protection locked="0"/>
    </xf>
    <xf numFmtId="0" fontId="9" fillId="0" borderId="24" xfId="0" applyFont="1" applyBorder="1" applyAlignment="1" applyProtection="1">
      <alignment horizontal="left" vertical="center" indent="1"/>
      <protection locked="0"/>
    </xf>
    <xf numFmtId="0" fontId="2" fillId="0" borderId="25" xfId="0" applyFont="1" applyBorder="1" applyAlignment="1" applyProtection="1">
      <alignment horizontal="left" vertical="center" indent="1"/>
      <protection locked="0"/>
    </xf>
    <xf numFmtId="0" fontId="9" fillId="0" borderId="25" xfId="0" applyFont="1" applyBorder="1" applyAlignment="1" applyProtection="1">
      <alignment horizontal="left" vertical="center" indent="1"/>
      <protection locked="0"/>
    </xf>
    <xf numFmtId="0" fontId="9" fillId="0" borderId="26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locked="0"/>
    </xf>
    <xf numFmtId="0" fontId="9" fillId="0" borderId="29" xfId="0" applyFont="1" applyBorder="1" applyAlignment="1" applyProtection="1">
      <alignment horizontal="left" vertical="center" indent="1"/>
      <protection hidden="1"/>
    </xf>
    <xf numFmtId="0" fontId="9" fillId="0" borderId="18" xfId="0" applyFont="1" applyBorder="1" applyAlignment="1" applyProtection="1">
      <alignment horizontal="left" vertical="center" indent="1"/>
      <protection locked="0"/>
    </xf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30" xfId="0" applyFont="1" applyBorder="1" applyAlignment="1" applyProtection="1">
      <alignment horizontal="left" vertical="center" indent="1"/>
      <protection locked="0"/>
    </xf>
    <xf numFmtId="0" fontId="18" fillId="0" borderId="18" xfId="0" applyFont="1" applyBorder="1" applyAlignment="1" applyProtection="1">
      <alignment horizontal="left" vertical="center" indent="1"/>
      <protection locked="0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18" xfId="0" applyFont="1" applyBorder="1" applyAlignment="1" applyProtection="1">
      <alignment horizontal="left" vertical="center" indent="1"/>
      <protection locked="0"/>
    </xf>
  </cellXfs>
  <cellStyles count="2">
    <cellStyle name="Hypertextový odkaz" xfId="1" builtinId="8"/>
    <cellStyle name="Normální" xfId="0" builtinId="0"/>
  </cellStyles>
  <dxfs count="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dotted">
          <color indexed="64"/>
        </right>
        <top/>
        <bottom/>
      </border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dotted">
          <color indexed="64"/>
        </right>
        <top/>
        <bottom/>
      </border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>
        <left/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dotted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thin">
          <color indexed="64"/>
        </right>
        <top/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dotted">
          <color indexed="64"/>
        </right>
        <top/>
        <bottom/>
      </border>
      <protection locked="1" hidden="1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dotted">
          <color indexed="64"/>
        </right>
        <top/>
        <bottom/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thin">
          <color indexed="64"/>
        </right>
        <top/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dotted">
          <color indexed="64"/>
        </right>
        <top/>
        <bottom/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dotted">
          <color indexed="64"/>
        </right>
        <top/>
        <bottom/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/>
        <top/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dotted">
          <color indexed="64"/>
        </right>
        <top/>
        <bottom/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 style="dotted">
          <color indexed="64"/>
        </left>
        <right/>
        <top/>
        <bottom/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dotted">
          <color indexed="64"/>
        </right>
        <top/>
        <bottom/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dotted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 style="medium">
          <color indexed="64"/>
        </top>
        <bottom style="thin">
          <color indexed="64"/>
        </bottom>
      </border>
      <protection locked="1" hidden="1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dotted">
          <color indexed="64"/>
        </right>
        <top style="dotted">
          <color indexed="64"/>
        </top>
        <bottom style="dotted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1"/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rgb="FF00B050"/>
        </patternFill>
      </fill>
      <alignment horizontal="left" vertical="center" textRotation="0" wrapText="0" relative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left" vertical="center" textRotation="0" wrapText="0" indent="1" justifyLastLine="0" shrinkToFit="0" readingOrder="0"/>
      <protection locked="0" hidden="0"/>
    </dxf>
    <dxf>
      <alignment horizontal="left" vertical="center" textRotation="0" wrapText="0" relativeIndent="1" justifyLastLine="0" shrinkToFit="0" readingOrder="0"/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alignment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170855-C397-C84A-A5AD-B7685B7C084A}" name="Tabulka1" displayName="Tabulka1" ref="A4:Q74" headerRowCount="0" headerRowDxfId="114" dataDxfId="112" headerRowBorderDxfId="113">
  <tableColumns count="17">
    <tableColumn id="1" xr3:uid="{26AAF80D-E78C-1E4C-8835-0855CD13E0B1}" name="Sloupec1" totalsRowLabel="Celkem" headerRowDxfId="111" dataDxfId="110" totalsRowDxfId="109"/>
    <tableColumn id="2" xr3:uid="{BADF9378-5309-A949-B003-C3D1278F52D3}" name="Sloupec2" headerRowDxfId="108" dataDxfId="107" totalsRowDxfId="106"/>
    <tableColumn id="3" xr3:uid="{1E2ADED8-6713-7743-A33F-9DC60FD29D5F}" name="Sloupec3" headerRowDxfId="105" dataDxfId="104" totalsRowDxfId="103"/>
    <tableColumn id="4" xr3:uid="{BF609F0B-65C0-114C-AE66-8C413A4439A9}" name="Sloupec4" headerRowDxfId="102" dataDxfId="101" totalsRowDxfId="100"/>
    <tableColumn id="5" xr3:uid="{02FC818C-3B40-0145-B791-A57C39F0B546}" name="Sloupec5" headerRowDxfId="99" dataDxfId="98" totalsRowDxfId="97"/>
    <tableColumn id="6" xr3:uid="{2CE3EDAC-2D36-184E-8205-CD2EB29CF7B9}" name="Sloupec6" headerRowDxfId="96" dataDxfId="95" totalsRowDxfId="94"/>
    <tableColumn id="7" xr3:uid="{CDB58573-4AC4-134E-8710-FFC842C68A0C}" name="Sloupec7" headerRowDxfId="93" dataDxfId="92" totalsRowDxfId="91"/>
    <tableColumn id="8" xr3:uid="{6B5A9B12-A541-C24C-A046-715700847477}" name="Sloupec8" headerRowDxfId="90" dataDxfId="89" totalsRowDxfId="88"/>
    <tableColumn id="9" xr3:uid="{0BAD0B25-4466-9B4C-A118-469D51BAF0CB}" name="Sloupec9" headerRowDxfId="87" dataDxfId="86" totalsRowDxfId="85"/>
    <tableColumn id="10" xr3:uid="{6F936C0E-0709-364B-8143-F41930AEA8AF}" name="Sloupec10" headerRowDxfId="84" dataDxfId="83" totalsRowDxfId="82"/>
    <tableColumn id="11" xr3:uid="{FCCB3AED-C092-2945-B088-17E9A343E908}" name="Sloupec11" headerRowDxfId="81" dataDxfId="80" totalsRowDxfId="79"/>
    <tableColumn id="12" xr3:uid="{6CE5BB6A-060B-0242-AE1A-A2228AEFC99E}" name="Sloupec12" headerRowDxfId="78" dataDxfId="77" totalsRowDxfId="76"/>
    <tableColumn id="13" xr3:uid="{2C3A3D07-F479-F445-A876-78EA4B3985FD}" name="Sloupec13" headerRowDxfId="75" dataDxfId="74" totalsRowDxfId="73"/>
    <tableColumn id="14" xr3:uid="{05AECA2D-EAAA-F844-A612-B1BC405E98E4}" name="Sloupec14" headerRowDxfId="72" dataDxfId="71" totalsRowDxfId="70"/>
    <tableColumn id="15" xr3:uid="{592FD9BA-C141-EB4A-9200-9654011AC3A1}" name="Sloupec15" headerRowDxfId="69" dataDxfId="68" totalsRowDxfId="67"/>
    <tableColumn id="16" xr3:uid="{171BD857-0029-E74E-8468-9D03F1CFDEE0}" name="Sloupec16" headerRowDxfId="66" dataDxfId="65" totalsRowDxfId="64"/>
    <tableColumn id="17" xr3:uid="{032F0E36-1F8B-8749-9D4A-80E27BD7398A}" name="Sloupec17" totalsRowFunction="count" headerRowDxfId="63" dataDxfId="62" totalsRowDxfId="61"/>
  </tableColumns>
  <tableStyleInfo name="TableStyleLight2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2CA7C1-7140-AE4B-9CA0-8D0C80A5A503}" name="Tabulka10" displayName="Tabulka10" ref="B23:C36" headerRowCount="0" totalsRowShown="0" tableBorderDxfId="20">
  <tableColumns count="2">
    <tableColumn id="1" xr3:uid="{E2AAEF3D-4D55-0848-A9ED-3E97852AC44F}" name="Sloupec1" headerRowDxfId="19" dataDxfId="18"/>
    <tableColumn id="2" xr3:uid="{6FE2884C-3881-7A48-8A6D-9C8981AC708A}" name="Sloupec2" headerRowDxfId="17" dataDxfId="16">
      <calculatedColumnFormula>IFERROR(INDEX(Rozhodčí!$D$4:$Q$74,MATCH($B23,Rozhodčí!$N$4:$N$74,0),1),"")</calculatedColumnFormula>
    </tableColumn>
  </tableColumns>
  <tableStyleInfo name="TableStyleMedium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11A44B5-D3B5-7440-8F79-41208E057BF1}" name="Tabulka11" displayName="Tabulka11" ref="B38:C51" headerRowCount="0" totalsRowShown="0" tableBorderDxfId="15">
  <tableColumns count="2">
    <tableColumn id="1" xr3:uid="{ABD25465-361E-A543-9084-39FE4C111AB2}" name="Sloupec1" headerRowDxfId="14" dataDxfId="13"/>
    <tableColumn id="2" xr3:uid="{60EB7830-B8D7-774F-88F4-6FE938361E9E}" name="Sloupec2" headerRowDxfId="12" dataDxfId="11">
      <calculatedColumnFormula>IFERROR(INDEX(Rozhodčí!$D$4:$Q$74,MATCH($B38,Rozhodčí!$O$4:$O$74,0),1),"")</calculatedColumnFormula>
    </tableColumn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222B1E1-9AE7-4148-8F65-3EC6A16439D3}" name="Tabulka12" displayName="Tabulka12" ref="B18:C29" headerRowCount="0" totalsRowShown="0" tableBorderDxfId="10">
  <tableColumns count="2">
    <tableColumn id="1" xr3:uid="{922E22A9-50A7-6D41-928D-C9E7DF5AC3FB}" name="Sloupec1" headerRowDxfId="9" dataDxfId="8"/>
    <tableColumn id="2" xr3:uid="{DD10DCFF-4EB7-784B-BAE4-570B9FAB539E}" name="Sloupec2" headerRowDxfId="7" dataDxfId="6">
      <calculatedColumnFormula>IFERROR(INDEX(Rozhodčí!$D$4:$Q$74,MATCH($B18,Rozhodčí!$Q$4:$Q$74,0),1),"")</calculatedColumnFormula>
    </tableColumn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55BDAD3-ED55-DD40-ADD8-3641BF579133}" name="Tabulka13" displayName="Tabulka13" ref="B3:C13" headerRowCount="0" totalsRowShown="0" headerRowDxfId="5" tableBorderDxfId="4">
  <tableColumns count="2">
    <tableColumn id="1" xr3:uid="{5E367B77-4DCF-D24D-9431-5C9857180CA8}" name="Sloupec1" headerRowDxfId="3" dataDxfId="2"/>
    <tableColumn id="2" xr3:uid="{8A74FFEE-1E58-464B-90CD-0DE807FF7023}" name="Sloupec2" headerRowDxfId="1" dataDxfId="0">
      <calculatedColumnFormula>IFERROR(INDEX(Rozhodčí!$D$4:$Q$74,MATCH($B3,Rozhodčí!$P$4:$P$74,0),1),"")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8F0BB9-A42C-264C-95E2-EE3616B220C7}" name="Tabulka2" displayName="Tabulka2" ref="B8:C35" headerRowCount="0" totalsRowShown="0" tableBorderDxfId="60">
  <tableColumns count="2">
    <tableColumn id="1" xr3:uid="{F4E6F5A1-2C39-0048-BA94-2B8C0C86EBF9}" name="Sloupec1" headerRowDxfId="59" dataDxfId="58"/>
    <tableColumn id="2" xr3:uid="{334151B3-F6BE-1E4B-B803-41FCEC655EEF}" name="Sloupec2" headerRowDxfId="57" dataDxfId="56">
      <calculatedColumnFormula>IFERROR(INDEX(Rozhodčí!$D$4:$Q$74,MATCH($B8,Rozhodčí!$I$4:$I$74,0),1),"")</calculatedColumnFormula>
    </tableColumn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5D0DDB-7708-B04F-B979-8AE33CF7078A}" name="Tabulka3" displayName="Tabulka3" ref="B8:C32" headerRowCount="0" totalsRowShown="0" tableBorderDxfId="55">
  <tableColumns count="2">
    <tableColumn id="1" xr3:uid="{C350F7B0-2F0B-394B-81E1-B80252C5A57A}" name="Sloupec1" headerRowDxfId="54" dataDxfId="53"/>
    <tableColumn id="2" xr3:uid="{C4907E8D-3A24-8448-B811-4D2050F2C509}" name="Sloupec2" headerRowDxfId="52" dataDxfId="51">
      <calculatedColumnFormula>IFERROR(INDEX(Rozhodčí!$D$4:$Q$74,MATCH($B8,Rozhodčí!$H$4:$H$74,0),1),"")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C0ACE5-2B7C-F341-B3EB-E0525F51EE70}" name="Tabulka4" displayName="Tabulka4" ref="B8:C36" headerRowCount="0" totalsRowShown="0" tableBorderDxfId="50">
  <tableColumns count="2">
    <tableColumn id="1" xr3:uid="{010F06EB-4055-5345-8102-96983E3384FB}" name="Sloupec1" headerRowDxfId="49" dataDxfId="48"/>
    <tableColumn id="2" xr3:uid="{C8D60619-6268-A341-ACB7-F455031455A5}" name="Sloupec2" headerRowDxfId="47" dataDxfId="46">
      <calculatedColumnFormula>IFERROR(INDEX(Rozhodčí!$D$4:$Q$74,MATCH($B8,Rozhodčí!$F$4:$F$74,0),1),"")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DC1C53-9E31-EB49-9270-2439831FA530}" name="Tabulka5" displayName="Tabulka5" ref="B8:C36" headerRowCount="0" totalsRowShown="0" tableBorderDxfId="45">
  <tableColumns count="2">
    <tableColumn id="1" xr3:uid="{4D1A0207-CCA4-F74C-B1E1-224612527B7E}" name="Sloupec1" headerRowDxfId="44" dataDxfId="43"/>
    <tableColumn id="2" xr3:uid="{9A47BE88-3078-764E-A382-61163B9EC635}" name="Sloupec2" headerRowDxfId="42" dataDxfId="41">
      <calculatedColumnFormula>IFERROR(INDEX(Rozhodčí!$D$4:$Q$74,MATCH($B8,Rozhodčí!$G$4:$G$74,0),1),"")</calculatedColumnFormula>
    </tableColumn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6595CD-C4A0-524B-B207-5A488CE42F03}" name="Tabulka6" displayName="Tabulka6" ref="B8:C45" headerRowCount="0" totalsRowShown="0" tableBorderDxfId="40">
  <tableColumns count="2">
    <tableColumn id="1" xr3:uid="{A37BACE4-37E8-8843-8D13-E32BF6B6616A}" name="Sloupec1" headerRowDxfId="39" dataDxfId="38"/>
    <tableColumn id="2" xr3:uid="{FF88D819-BEA8-474B-8DFE-51EBE7C7D340}" name="Sloupec2" headerRowDxfId="37" dataDxfId="36">
      <calculatedColumnFormula>IFERROR(INDEX(Rozhodčí!$D$4:$Q$74,MATCH($B8,Rozhodčí!$J$4:$J$74,0),1),"")</calculatedColumnFormula>
    </tableColumn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BEA17A-AD37-3744-9A4F-CDE5E2410A0D}" name="Tabulka7" displayName="Tabulka7" ref="B8:C45" headerRowCount="0" totalsRowShown="0" tableBorderDxfId="35">
  <tableColumns count="2">
    <tableColumn id="1" xr3:uid="{E523BF47-2A1F-534B-91B8-E29A09D4EC39}" name="Sloupec1" headerRowDxfId="34" dataDxfId="33"/>
    <tableColumn id="2" xr3:uid="{BAD1FE0F-7DAB-A445-AA69-16E3C8F76AFA}" name="Sloupec2" headerRowDxfId="32" dataDxfId="31">
      <calculatedColumnFormula>IFERROR(INDEX(Rozhodčí!$D$4:$Q$74,MATCH($B8,Rozhodčí!$K$4:$K$74,0),1),"")</calculatedColumnFormula>
    </tableColumn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7B2CF8-DC83-7A40-AEE6-A9225398BAE0}" name="Tabulka8" displayName="Tabulka8" ref="B8:C45" headerRowCount="0" totalsRowShown="0" tableBorderDxfId="30">
  <tableColumns count="2">
    <tableColumn id="1" xr3:uid="{445A6A34-493B-814D-A099-929BA271ED24}" name="Sloupec1" headerRowDxfId="29" dataDxfId="28"/>
    <tableColumn id="2" xr3:uid="{9476FA5C-D694-FE4E-9025-908510A8183B}" name="Sloupec2" headerRowDxfId="27" dataDxfId="26">
      <calculatedColumnFormula>IFERROR(INDEX(Rozhodčí!$D$4:$Q$74,MATCH($B8,Rozhodčí!$L$4:$L$74,0),1),"")</calculatedColumnFormula>
    </tableColumn>
  </tableColumns>
  <tableStyleInfo name="TableStyleMedium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8312CC-DE69-1A42-9216-D46A38279314}" name="Tabulka9" displayName="Tabulka9" ref="B8:C21" headerRowCount="0" totalsRowShown="0" tableBorderDxfId="25">
  <tableColumns count="2">
    <tableColumn id="1" xr3:uid="{A2F35FF8-7728-514D-8B20-26462708A4CF}" name="Sloupec1" headerRowDxfId="24" dataDxfId="23"/>
    <tableColumn id="2" xr3:uid="{599A5788-6043-FA4B-9B0E-AC51D8E000CA}" name="Sloupec2" headerRowDxfId="22" dataDxfId="21">
      <calculatedColumnFormula>IFERROR(INDEX(Rozhodčí!$D$4:$Q$74,MATCH($B8,Rozhodčí!$M$4:$M$74,0),1),"")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FC8AF-8423-0043-8DE7-481E3E5FA61E}">
  <dimension ref="A1:Q90"/>
  <sheetViews>
    <sheetView showGridLines="0" zoomScale="90" zoomScaleNormal="90" workbookViewId="0">
      <pane xSplit="5" ySplit="2" topLeftCell="F29" activePane="bottomRight" state="frozen"/>
      <selection pane="topRight" activeCell="F1" sqref="F1"/>
      <selection pane="bottomLeft" activeCell="A3" sqref="A3"/>
      <selection pane="bottomRight" activeCell="A35" sqref="A35:XFD35"/>
    </sheetView>
  </sheetViews>
  <sheetFormatPr defaultColWidth="8.77734375" defaultRowHeight="14.4" x14ac:dyDescent="0.3"/>
  <cols>
    <col min="1" max="1" width="7.6640625" customWidth="1"/>
    <col min="2" max="2" width="4.33203125" style="31" customWidth="1"/>
    <col min="3" max="3" width="17.6640625" style="43" customWidth="1"/>
    <col min="4" max="4" width="26.77734375" style="43" customWidth="1"/>
    <col min="5" max="5" width="2.77734375" customWidth="1"/>
    <col min="6" max="15" width="25.77734375" style="2" customWidth="1"/>
    <col min="16" max="16" width="25.77734375" style="1" customWidth="1"/>
    <col min="17" max="17" width="25.77734375" customWidth="1"/>
  </cols>
  <sheetData>
    <row r="1" spans="1:17" ht="7.05" customHeight="1" x14ac:dyDescent="0.3"/>
    <row r="2" spans="1:17" ht="24" customHeight="1" x14ac:dyDescent="0.3">
      <c r="F2" s="72" t="s">
        <v>142</v>
      </c>
      <c r="G2" s="72" t="s">
        <v>143</v>
      </c>
      <c r="H2" s="72" t="s">
        <v>144</v>
      </c>
      <c r="I2" s="72" t="s">
        <v>145</v>
      </c>
      <c r="J2" s="72" t="s">
        <v>149</v>
      </c>
      <c r="K2" s="72" t="s">
        <v>148</v>
      </c>
      <c r="L2" s="72" t="s">
        <v>147</v>
      </c>
      <c r="M2" s="72" t="s">
        <v>150</v>
      </c>
      <c r="N2" s="72" t="s">
        <v>160</v>
      </c>
      <c r="O2" s="72" t="s">
        <v>152</v>
      </c>
      <c r="P2" s="72" t="s">
        <v>159</v>
      </c>
      <c r="Q2" s="72" t="s">
        <v>194</v>
      </c>
    </row>
    <row r="3" spans="1:17" ht="25.95" customHeight="1" x14ac:dyDescent="0.3">
      <c r="D3" s="44" t="s">
        <v>201</v>
      </c>
      <c r="F3"/>
      <c r="G3"/>
      <c r="H3"/>
      <c r="I3"/>
      <c r="J3"/>
      <c r="K3"/>
      <c r="L3"/>
      <c r="M3"/>
      <c r="N3"/>
      <c r="O3"/>
      <c r="P3"/>
    </row>
    <row r="4" spans="1:17" s="5" customFormat="1" ht="16.95" customHeight="1" x14ac:dyDescent="0.3">
      <c r="A4" s="45">
        <v>1</v>
      </c>
      <c r="B4" s="46"/>
      <c r="C4" s="49" t="s">
        <v>0</v>
      </c>
      <c r="D4" s="77" t="s">
        <v>225</v>
      </c>
      <c r="E4" s="50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s="5" customFormat="1" ht="16.95" customHeight="1" x14ac:dyDescent="0.3">
      <c r="A5" s="45">
        <v>2</v>
      </c>
      <c r="B5" s="46"/>
      <c r="C5" s="49" t="s">
        <v>215</v>
      </c>
      <c r="D5" s="77" t="s">
        <v>221</v>
      </c>
      <c r="E5" s="50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s="5" customFormat="1" ht="16.95" customHeight="1" x14ac:dyDescent="0.3">
      <c r="A6" s="45">
        <v>3</v>
      </c>
      <c r="B6" s="46"/>
      <c r="C6" s="49" t="s">
        <v>202</v>
      </c>
      <c r="D6" s="77"/>
      <c r="E6" s="50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s="5" customFormat="1" ht="16.95" customHeight="1" x14ac:dyDescent="0.3">
      <c r="A7" s="45">
        <v>4</v>
      </c>
      <c r="B7" s="46"/>
      <c r="C7" s="49" t="s">
        <v>216</v>
      </c>
      <c r="D7" s="77"/>
      <c r="E7" s="50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s="5" customFormat="1" ht="16.95" customHeight="1" x14ac:dyDescent="0.3">
      <c r="A8" s="45">
        <v>5</v>
      </c>
      <c r="B8" s="46"/>
      <c r="C8" s="46" t="s">
        <v>89</v>
      </c>
      <c r="D8" s="74" t="s">
        <v>222</v>
      </c>
      <c r="E8" s="50"/>
      <c r="F8" s="48" t="s">
        <v>7</v>
      </c>
      <c r="G8" s="48" t="s">
        <v>218</v>
      </c>
      <c r="H8" s="48"/>
      <c r="I8" s="48" t="s">
        <v>7</v>
      </c>
      <c r="J8" s="48" t="s">
        <v>2</v>
      </c>
      <c r="K8" s="48"/>
      <c r="L8" s="48"/>
      <c r="M8" s="48"/>
      <c r="N8" s="48"/>
      <c r="O8" s="48"/>
      <c r="P8" s="48"/>
      <c r="Q8" s="48"/>
    </row>
    <row r="9" spans="1:17" s="5" customFormat="1" ht="16.95" customHeight="1" x14ac:dyDescent="0.3">
      <c r="A9" s="45">
        <v>6</v>
      </c>
      <c r="B9" s="46"/>
      <c r="C9" s="46" t="s">
        <v>90</v>
      </c>
      <c r="D9" s="75" t="s">
        <v>226</v>
      </c>
      <c r="E9" s="50"/>
      <c r="F9" s="48" t="s">
        <v>1</v>
      </c>
      <c r="G9" s="48"/>
      <c r="H9" s="48"/>
      <c r="I9" s="48"/>
      <c r="J9" s="48" t="s">
        <v>36</v>
      </c>
      <c r="K9" s="48"/>
      <c r="L9" s="48"/>
      <c r="M9" s="48" t="s">
        <v>79</v>
      </c>
      <c r="N9" s="48"/>
      <c r="O9" s="48"/>
      <c r="P9" s="48"/>
      <c r="Q9" s="48" t="s">
        <v>67</v>
      </c>
    </row>
    <row r="10" spans="1:17" s="5" customFormat="1" ht="16.95" customHeight="1" x14ac:dyDescent="0.3">
      <c r="A10" s="45">
        <v>7</v>
      </c>
      <c r="B10" s="46"/>
      <c r="C10" s="46" t="s">
        <v>91</v>
      </c>
      <c r="D10" s="75" t="s">
        <v>285</v>
      </c>
      <c r="E10" s="50"/>
      <c r="F10" s="48" t="s">
        <v>26</v>
      </c>
      <c r="G10" s="48" t="s">
        <v>218</v>
      </c>
      <c r="H10" s="48" t="s">
        <v>26</v>
      </c>
      <c r="I10" s="48" t="s">
        <v>27</v>
      </c>
      <c r="J10" s="48" t="s">
        <v>63</v>
      </c>
      <c r="K10" s="48"/>
      <c r="L10" s="48"/>
      <c r="M10" s="48" t="s">
        <v>212</v>
      </c>
      <c r="N10" s="48"/>
      <c r="O10" s="48"/>
      <c r="P10" s="48"/>
      <c r="Q10" s="48"/>
    </row>
    <row r="11" spans="1:17" s="5" customFormat="1" ht="16.95" customHeight="1" x14ac:dyDescent="0.3">
      <c r="A11" s="45">
        <v>8</v>
      </c>
      <c r="B11" s="46"/>
      <c r="C11" s="46" t="s">
        <v>92</v>
      </c>
      <c r="D11" s="75" t="s">
        <v>227</v>
      </c>
      <c r="E11" s="50"/>
      <c r="F11" s="48" t="s">
        <v>27</v>
      </c>
      <c r="G11" s="48" t="s">
        <v>36</v>
      </c>
      <c r="H11" s="48" t="s">
        <v>27</v>
      </c>
      <c r="I11" s="48" t="s">
        <v>1</v>
      </c>
      <c r="J11" s="48" t="s">
        <v>64</v>
      </c>
      <c r="K11" s="48"/>
      <c r="L11" s="48"/>
      <c r="M11" s="48" t="s">
        <v>82</v>
      </c>
      <c r="N11" s="48"/>
      <c r="O11" s="48"/>
      <c r="P11" s="48"/>
      <c r="Q11" s="48"/>
    </row>
    <row r="12" spans="1:17" s="5" customFormat="1" ht="16.95" customHeight="1" x14ac:dyDescent="0.3">
      <c r="A12" s="45">
        <v>9</v>
      </c>
      <c r="B12" s="46"/>
      <c r="C12" s="46" t="s">
        <v>93</v>
      </c>
      <c r="D12" s="75" t="s">
        <v>228</v>
      </c>
      <c r="E12" s="50"/>
      <c r="F12" s="48" t="s">
        <v>5</v>
      </c>
      <c r="G12" s="48"/>
      <c r="H12" s="48"/>
      <c r="I12" s="48" t="s">
        <v>5</v>
      </c>
      <c r="J12" s="48" t="s">
        <v>5</v>
      </c>
      <c r="K12" s="48"/>
      <c r="L12" s="48"/>
      <c r="M12" s="48" t="s">
        <v>173</v>
      </c>
      <c r="N12" s="48"/>
      <c r="O12" s="48"/>
      <c r="P12" s="48"/>
      <c r="Q12" s="48"/>
    </row>
    <row r="13" spans="1:17" s="5" customFormat="1" ht="16.95" customHeight="1" x14ac:dyDescent="0.3">
      <c r="A13" s="45">
        <v>10</v>
      </c>
      <c r="B13" s="46"/>
      <c r="C13" s="46" t="s">
        <v>94</v>
      </c>
      <c r="D13" s="75" t="s">
        <v>229</v>
      </c>
      <c r="E13" s="50"/>
      <c r="F13" s="48" t="s">
        <v>200</v>
      </c>
      <c r="G13" s="48"/>
      <c r="H13" s="48"/>
      <c r="I13" s="48" t="s">
        <v>2</v>
      </c>
      <c r="J13" s="48" t="s">
        <v>37</v>
      </c>
      <c r="K13" s="48"/>
      <c r="L13" s="48"/>
      <c r="M13" s="48"/>
      <c r="N13" s="48"/>
      <c r="O13" s="48"/>
      <c r="P13" s="48"/>
      <c r="Q13" s="48"/>
    </row>
    <row r="14" spans="1:17" s="5" customFormat="1" ht="16.95" customHeight="1" x14ac:dyDescent="0.3">
      <c r="A14" s="45">
        <v>11</v>
      </c>
      <c r="B14" s="46"/>
      <c r="C14" s="46" t="s">
        <v>95</v>
      </c>
      <c r="D14" s="75" t="s">
        <v>230</v>
      </c>
      <c r="E14" s="50"/>
      <c r="F14" s="48" t="s">
        <v>2</v>
      </c>
      <c r="G14" s="48"/>
      <c r="H14" s="48"/>
      <c r="I14" s="48" t="s">
        <v>218</v>
      </c>
      <c r="J14" s="48" t="s">
        <v>34</v>
      </c>
      <c r="K14" s="48"/>
      <c r="L14" s="48"/>
      <c r="M14" s="48" t="s">
        <v>195</v>
      </c>
      <c r="N14" s="48"/>
      <c r="O14" s="48"/>
      <c r="P14" s="48"/>
      <c r="Q14" s="48" t="s">
        <v>212</v>
      </c>
    </row>
    <row r="15" spans="1:17" s="5" customFormat="1" ht="16.95" customHeight="1" x14ac:dyDescent="0.3">
      <c r="A15" s="45">
        <v>12</v>
      </c>
      <c r="B15" s="46"/>
      <c r="C15" s="46" t="s">
        <v>96</v>
      </c>
      <c r="D15" s="75" t="s">
        <v>231</v>
      </c>
      <c r="E15" s="50"/>
      <c r="F15" s="48" t="s">
        <v>6</v>
      </c>
      <c r="G15" s="48"/>
      <c r="H15" s="48"/>
      <c r="I15" s="48" t="s">
        <v>6</v>
      </c>
      <c r="J15" s="48" t="s">
        <v>6</v>
      </c>
      <c r="K15" s="48"/>
      <c r="L15" s="48"/>
      <c r="M15" s="48" t="s">
        <v>174</v>
      </c>
      <c r="N15" s="48"/>
      <c r="O15" s="48"/>
      <c r="P15" s="48"/>
      <c r="Q15" s="48"/>
    </row>
    <row r="16" spans="1:17" s="5" customFormat="1" ht="16.95" customHeight="1" x14ac:dyDescent="0.3">
      <c r="A16" s="45">
        <v>13</v>
      </c>
      <c r="B16" s="46"/>
      <c r="C16" s="46" t="s">
        <v>97</v>
      </c>
      <c r="D16" s="75" t="s">
        <v>232</v>
      </c>
      <c r="E16" s="50"/>
      <c r="F16" s="48" t="s">
        <v>28</v>
      </c>
      <c r="G16" s="48" t="s">
        <v>218</v>
      </c>
      <c r="H16" s="48" t="s">
        <v>28</v>
      </c>
      <c r="I16" s="48" t="s">
        <v>28</v>
      </c>
      <c r="J16" s="48" t="s">
        <v>1</v>
      </c>
      <c r="K16" s="48"/>
      <c r="L16" s="48"/>
      <c r="M16" s="48"/>
      <c r="N16" s="48"/>
      <c r="O16" s="48"/>
      <c r="P16" s="48"/>
      <c r="Q16" s="48"/>
    </row>
    <row r="17" spans="1:17" s="5" customFormat="1" ht="16.95" customHeight="1" x14ac:dyDescent="0.3">
      <c r="A17" s="45">
        <v>14</v>
      </c>
      <c r="B17" s="46"/>
      <c r="C17" s="46" t="s">
        <v>98</v>
      </c>
      <c r="D17" s="75" t="s">
        <v>233</v>
      </c>
      <c r="E17" s="50"/>
      <c r="F17" s="48"/>
      <c r="G17" s="48" t="s">
        <v>35</v>
      </c>
      <c r="H17" s="48"/>
      <c r="I17" s="48" t="s">
        <v>26</v>
      </c>
      <c r="J17" s="48" t="s">
        <v>58</v>
      </c>
      <c r="K17" s="48"/>
      <c r="L17" s="48"/>
      <c r="M17" s="48" t="s">
        <v>67</v>
      </c>
      <c r="N17" s="48"/>
      <c r="O17" s="48"/>
      <c r="P17" s="48"/>
      <c r="Q17" s="48"/>
    </row>
    <row r="18" spans="1:17" s="5" customFormat="1" ht="16.95" customHeight="1" x14ac:dyDescent="0.3">
      <c r="A18" s="45">
        <v>15</v>
      </c>
      <c r="B18" s="46"/>
      <c r="C18" s="46" t="s">
        <v>99</v>
      </c>
      <c r="D18" s="75" t="s">
        <v>234</v>
      </c>
      <c r="E18" s="50"/>
      <c r="F18" s="48" t="s">
        <v>46</v>
      </c>
      <c r="G18" s="48" t="s">
        <v>45</v>
      </c>
      <c r="H18" s="48"/>
      <c r="I18" s="48" t="s">
        <v>23</v>
      </c>
      <c r="J18" s="48" t="s">
        <v>57</v>
      </c>
      <c r="K18" s="48" t="s">
        <v>26</v>
      </c>
      <c r="L18" s="48"/>
      <c r="M18" s="48"/>
      <c r="N18" s="48"/>
      <c r="O18" s="48"/>
      <c r="P18" s="48"/>
      <c r="Q18" s="48"/>
    </row>
    <row r="19" spans="1:17" s="5" customFormat="1" ht="16.95" customHeight="1" x14ac:dyDescent="0.3">
      <c r="A19" s="45">
        <v>16</v>
      </c>
      <c r="B19" s="46"/>
      <c r="C19" s="46" t="s">
        <v>100</v>
      </c>
      <c r="D19" s="75" t="s">
        <v>235</v>
      </c>
      <c r="E19" s="50"/>
      <c r="F19" s="48" t="s">
        <v>4</v>
      </c>
      <c r="G19" s="48"/>
      <c r="H19" s="48"/>
      <c r="I19" s="48" t="s">
        <v>3</v>
      </c>
      <c r="J19" s="48" t="s">
        <v>3</v>
      </c>
      <c r="K19" s="48"/>
      <c r="L19" s="48"/>
      <c r="M19" s="48" t="s">
        <v>73</v>
      </c>
      <c r="N19" s="48"/>
      <c r="O19" s="48"/>
      <c r="P19" s="48"/>
      <c r="Q19" s="48"/>
    </row>
    <row r="20" spans="1:17" s="5" customFormat="1" ht="16.95" customHeight="1" x14ac:dyDescent="0.3">
      <c r="A20" s="45">
        <v>17</v>
      </c>
      <c r="B20" s="46"/>
      <c r="C20" s="46" t="s">
        <v>102</v>
      </c>
      <c r="D20" s="75" t="s">
        <v>236</v>
      </c>
      <c r="E20" s="50"/>
      <c r="F20" s="48" t="s">
        <v>3</v>
      </c>
      <c r="G20" s="48"/>
      <c r="H20" s="48"/>
      <c r="I20" s="48" t="s">
        <v>4</v>
      </c>
      <c r="J20" s="48" t="s">
        <v>4</v>
      </c>
      <c r="K20" s="48"/>
      <c r="L20" s="48"/>
      <c r="M20" s="48" t="s">
        <v>70</v>
      </c>
      <c r="N20" s="48"/>
      <c r="O20" s="48"/>
      <c r="P20" s="48"/>
      <c r="Q20" s="48"/>
    </row>
    <row r="21" spans="1:17" s="5" customFormat="1" ht="16.95" customHeight="1" x14ac:dyDescent="0.3">
      <c r="A21" s="45">
        <v>18</v>
      </c>
      <c r="B21" s="46"/>
      <c r="C21" s="46" t="s">
        <v>103</v>
      </c>
      <c r="D21" s="75" t="s">
        <v>286</v>
      </c>
      <c r="E21" s="50"/>
      <c r="F21" s="48" t="s">
        <v>45</v>
      </c>
      <c r="G21" s="48" t="s">
        <v>46</v>
      </c>
      <c r="H21" s="48"/>
      <c r="I21" s="48" t="s">
        <v>22</v>
      </c>
      <c r="J21" s="48" t="s">
        <v>38</v>
      </c>
      <c r="K21" s="48"/>
      <c r="L21" s="48"/>
      <c r="M21" s="48"/>
      <c r="N21" s="48"/>
      <c r="O21" s="48"/>
      <c r="P21" s="48"/>
      <c r="Q21" s="48"/>
    </row>
    <row r="22" spans="1:17" s="5" customFormat="1" ht="16.95" customHeight="1" x14ac:dyDescent="0.3">
      <c r="A22" s="45">
        <v>19</v>
      </c>
      <c r="B22" s="46"/>
      <c r="C22" s="46" t="s">
        <v>104</v>
      </c>
      <c r="D22" s="75" t="s">
        <v>238</v>
      </c>
      <c r="E22" s="50"/>
      <c r="F22" s="48" t="s">
        <v>8</v>
      </c>
      <c r="G22" s="48" t="s">
        <v>8</v>
      </c>
      <c r="H22" s="48"/>
      <c r="I22" s="48" t="s">
        <v>8</v>
      </c>
      <c r="J22" s="48" t="s">
        <v>8</v>
      </c>
      <c r="K22" s="48"/>
      <c r="L22" s="48"/>
      <c r="M22" s="48" t="s">
        <v>76</v>
      </c>
      <c r="N22" s="48"/>
      <c r="O22" s="48"/>
      <c r="P22" s="48"/>
      <c r="Q22" s="48"/>
    </row>
    <row r="23" spans="1:17" s="5" customFormat="1" ht="16.95" customHeight="1" x14ac:dyDescent="0.3">
      <c r="A23" s="45">
        <v>20</v>
      </c>
      <c r="B23" s="46"/>
      <c r="C23" s="46" t="s">
        <v>105</v>
      </c>
      <c r="D23" s="75" t="s">
        <v>237</v>
      </c>
      <c r="E23" s="50"/>
      <c r="F23" s="48" t="s">
        <v>9</v>
      </c>
      <c r="G23" s="48" t="s">
        <v>9</v>
      </c>
      <c r="H23" s="48"/>
      <c r="I23" s="48" t="s">
        <v>9</v>
      </c>
      <c r="J23" s="48" t="s">
        <v>9</v>
      </c>
      <c r="K23" s="48"/>
      <c r="L23" s="48"/>
      <c r="M23" s="48"/>
      <c r="N23" s="48"/>
      <c r="O23" s="48"/>
      <c r="P23" s="48"/>
      <c r="Q23" s="48"/>
    </row>
    <row r="24" spans="1:17" s="5" customFormat="1" ht="16.95" customHeight="1" x14ac:dyDescent="0.3">
      <c r="A24" s="45">
        <v>21</v>
      </c>
      <c r="B24" s="46"/>
      <c r="C24" s="46" t="s">
        <v>106</v>
      </c>
      <c r="D24" s="74" t="s">
        <v>239</v>
      </c>
      <c r="E24" s="50"/>
      <c r="F24" s="48" t="s">
        <v>36</v>
      </c>
      <c r="G24" s="48" t="s">
        <v>26</v>
      </c>
      <c r="H24" s="48"/>
      <c r="I24" s="48" t="s">
        <v>21</v>
      </c>
      <c r="J24" s="48" t="s">
        <v>47</v>
      </c>
      <c r="K24" s="48"/>
      <c r="L24" s="48"/>
      <c r="M24" s="48"/>
      <c r="N24" s="48"/>
      <c r="O24" s="48"/>
      <c r="P24" s="48"/>
      <c r="Q24" s="48"/>
    </row>
    <row r="25" spans="1:17" s="5" customFormat="1" ht="16.95" customHeight="1" x14ac:dyDescent="0.3">
      <c r="A25" s="45">
        <v>22</v>
      </c>
      <c r="B25" s="46"/>
      <c r="C25" s="46" t="s">
        <v>107</v>
      </c>
      <c r="D25" s="74" t="s">
        <v>240</v>
      </c>
      <c r="E25" s="50"/>
      <c r="F25" s="48" t="s">
        <v>31</v>
      </c>
      <c r="G25" s="48"/>
      <c r="H25" s="48"/>
      <c r="I25" s="48" t="s">
        <v>10</v>
      </c>
      <c r="J25" s="48" t="s">
        <v>51</v>
      </c>
      <c r="K25" s="48"/>
      <c r="L25" s="48"/>
      <c r="M25" s="48" t="s">
        <v>179</v>
      </c>
      <c r="N25" s="48"/>
      <c r="O25" s="48"/>
      <c r="P25" s="48"/>
      <c r="Q25" s="48"/>
    </row>
    <row r="26" spans="1:17" s="5" customFormat="1" ht="16.95" customHeight="1" x14ac:dyDescent="0.3">
      <c r="A26" s="45">
        <v>23</v>
      </c>
      <c r="B26" s="46"/>
      <c r="C26" s="46" t="s">
        <v>108</v>
      </c>
      <c r="D26" s="74" t="s">
        <v>241</v>
      </c>
      <c r="E26" s="50"/>
      <c r="F26" s="48" t="s">
        <v>32</v>
      </c>
      <c r="G26" s="48"/>
      <c r="H26" s="48"/>
      <c r="I26" s="48" t="s">
        <v>20</v>
      </c>
      <c r="J26" s="48" t="s">
        <v>50</v>
      </c>
      <c r="K26" s="48"/>
      <c r="L26" s="48"/>
      <c r="M26" s="48"/>
      <c r="N26" s="48"/>
      <c r="O26" s="48"/>
      <c r="P26" s="48"/>
      <c r="Q26" s="48"/>
    </row>
    <row r="27" spans="1:17" s="5" customFormat="1" ht="16.95" customHeight="1" x14ac:dyDescent="0.3">
      <c r="A27" s="45">
        <v>24</v>
      </c>
      <c r="B27" s="46"/>
      <c r="C27" s="46" t="s">
        <v>109</v>
      </c>
      <c r="D27" s="74" t="s">
        <v>242</v>
      </c>
      <c r="E27" s="50"/>
      <c r="F27" s="48" t="s">
        <v>41</v>
      </c>
      <c r="G27" s="48"/>
      <c r="H27" s="48"/>
      <c r="I27" s="48" t="s">
        <v>11</v>
      </c>
      <c r="J27" s="48" t="s">
        <v>49</v>
      </c>
      <c r="K27" s="48"/>
      <c r="L27" s="48"/>
      <c r="M27" s="48" t="s">
        <v>180</v>
      </c>
      <c r="N27" s="48"/>
      <c r="O27" s="48"/>
      <c r="P27" s="48"/>
      <c r="Q27" s="48"/>
    </row>
    <row r="28" spans="1:17" s="5" customFormat="1" ht="16.95" customHeight="1" x14ac:dyDescent="0.3">
      <c r="A28" s="45">
        <v>25</v>
      </c>
      <c r="B28" s="46"/>
      <c r="C28" s="46" t="s">
        <v>110</v>
      </c>
      <c r="D28" s="74" t="s">
        <v>287</v>
      </c>
      <c r="E28" s="50"/>
      <c r="F28" s="48" t="s">
        <v>42</v>
      </c>
      <c r="G28" s="48" t="s">
        <v>40</v>
      </c>
      <c r="H28" s="48"/>
      <c r="I28" s="48" t="s">
        <v>16</v>
      </c>
      <c r="J28" s="48" t="s">
        <v>52</v>
      </c>
      <c r="K28" s="48"/>
      <c r="L28" s="48"/>
      <c r="M28" s="48"/>
      <c r="N28" s="48"/>
      <c r="O28" s="48"/>
      <c r="P28" s="48"/>
      <c r="Q28" s="48"/>
    </row>
    <row r="29" spans="1:17" s="5" customFormat="1" ht="16.95" customHeight="1" x14ac:dyDescent="0.3">
      <c r="A29" s="45">
        <v>26</v>
      </c>
      <c r="B29" s="46"/>
      <c r="C29" s="46" t="s">
        <v>111</v>
      </c>
      <c r="D29" s="74" t="s">
        <v>243</v>
      </c>
      <c r="E29" s="50"/>
      <c r="F29" s="48" t="s">
        <v>37</v>
      </c>
      <c r="G29" s="48" t="s">
        <v>39</v>
      </c>
      <c r="H29" s="48"/>
      <c r="I29" s="48" t="s">
        <v>17</v>
      </c>
      <c r="J29" s="48" t="s">
        <v>53</v>
      </c>
      <c r="K29" s="48"/>
      <c r="L29" s="48"/>
      <c r="M29" s="48" t="s">
        <v>85</v>
      </c>
      <c r="N29" s="48"/>
      <c r="O29" s="48"/>
      <c r="P29" s="48"/>
      <c r="Q29" s="48"/>
    </row>
    <row r="30" spans="1:17" s="5" customFormat="1" ht="16.95" customHeight="1" x14ac:dyDescent="0.3">
      <c r="A30" s="45">
        <v>27</v>
      </c>
      <c r="B30" s="46"/>
      <c r="C30" s="46" t="s">
        <v>112</v>
      </c>
      <c r="D30" s="74" t="s">
        <v>244</v>
      </c>
      <c r="E30" s="50"/>
      <c r="F30" s="48" t="s">
        <v>38</v>
      </c>
      <c r="G30" s="48" t="s">
        <v>28</v>
      </c>
      <c r="H30" s="48"/>
      <c r="I30" s="48" t="s">
        <v>19</v>
      </c>
      <c r="J30" s="48" t="s">
        <v>54</v>
      </c>
      <c r="K30" s="48"/>
      <c r="L30" s="48"/>
      <c r="M30" s="48"/>
      <c r="N30" s="48"/>
      <c r="O30" s="48"/>
      <c r="P30" s="48"/>
      <c r="Q30" s="48"/>
    </row>
    <row r="31" spans="1:17" s="5" customFormat="1" ht="16.95" customHeight="1" x14ac:dyDescent="0.3">
      <c r="A31" s="45">
        <v>28</v>
      </c>
      <c r="B31" s="46"/>
      <c r="C31" s="46" t="s">
        <v>113</v>
      </c>
      <c r="D31" s="74" t="s">
        <v>245</v>
      </c>
      <c r="E31" s="50"/>
      <c r="F31" s="48" t="s">
        <v>44</v>
      </c>
      <c r="G31" s="48"/>
      <c r="H31" s="48"/>
      <c r="I31" s="48" t="s">
        <v>12</v>
      </c>
      <c r="J31" s="48" t="s">
        <v>55</v>
      </c>
      <c r="K31" s="48"/>
      <c r="L31" s="48"/>
      <c r="M31" s="48"/>
      <c r="N31" s="48"/>
      <c r="O31" s="48"/>
      <c r="P31" s="48"/>
      <c r="Q31" s="48"/>
    </row>
    <row r="32" spans="1:17" s="5" customFormat="1" ht="16.95" customHeight="1" x14ac:dyDescent="0.3">
      <c r="A32" s="45">
        <v>29</v>
      </c>
      <c r="B32" s="46"/>
      <c r="C32" s="46" t="s">
        <v>114</v>
      </c>
      <c r="D32" s="74" t="s">
        <v>246</v>
      </c>
      <c r="E32" s="50"/>
      <c r="F32" s="48" t="s">
        <v>43</v>
      </c>
      <c r="G32" s="48" t="s">
        <v>27</v>
      </c>
      <c r="H32" s="48"/>
      <c r="I32" s="48" t="s">
        <v>13</v>
      </c>
      <c r="J32" s="48" t="s">
        <v>56</v>
      </c>
      <c r="K32" s="48"/>
      <c r="L32" s="48"/>
      <c r="M32" s="48" t="s">
        <v>86</v>
      </c>
      <c r="N32" s="48"/>
      <c r="O32" s="48"/>
      <c r="P32" s="48"/>
      <c r="Q32" s="48"/>
    </row>
    <row r="33" spans="1:17" s="5" customFormat="1" ht="16.95" customHeight="1" x14ac:dyDescent="0.3">
      <c r="A33" s="45">
        <v>30</v>
      </c>
      <c r="B33" s="46"/>
      <c r="C33" s="46" t="s">
        <v>155</v>
      </c>
      <c r="D33" s="75" t="s">
        <v>247</v>
      </c>
      <c r="E33" s="50"/>
      <c r="F33" s="48" t="s">
        <v>35</v>
      </c>
      <c r="G33" s="48" t="s">
        <v>38</v>
      </c>
      <c r="H33" s="48"/>
      <c r="I33" s="48" t="s">
        <v>14</v>
      </c>
      <c r="J33" s="48" t="s">
        <v>48</v>
      </c>
      <c r="K33" s="48"/>
      <c r="L33" s="48"/>
      <c r="M33" s="48"/>
      <c r="N33" s="48"/>
      <c r="O33" s="48"/>
      <c r="P33" s="48"/>
      <c r="Q33" s="48"/>
    </row>
    <row r="34" spans="1:17" s="5" customFormat="1" ht="16.95" customHeight="1" x14ac:dyDescent="0.3">
      <c r="A34" s="45">
        <v>31</v>
      </c>
      <c r="B34" s="46"/>
      <c r="C34" s="46" t="s">
        <v>203</v>
      </c>
      <c r="D34" s="75" t="s">
        <v>248</v>
      </c>
      <c r="E34" s="47"/>
      <c r="F34" s="48" t="s">
        <v>39</v>
      </c>
      <c r="G34" s="48"/>
      <c r="H34" s="48"/>
      <c r="I34" s="48" t="s">
        <v>15</v>
      </c>
      <c r="J34" s="48" t="s">
        <v>59</v>
      </c>
      <c r="K34" s="48"/>
      <c r="L34" s="48"/>
      <c r="M34" s="48"/>
      <c r="N34" s="48"/>
      <c r="O34" s="48"/>
      <c r="P34" s="48"/>
      <c r="Q34" s="48"/>
    </row>
    <row r="35" spans="1:17" s="5" customFormat="1" ht="16.95" customHeight="1" x14ac:dyDescent="0.3">
      <c r="A35" s="45">
        <v>32</v>
      </c>
      <c r="B35" s="46"/>
      <c r="C35" s="46" t="s">
        <v>204</v>
      </c>
      <c r="D35" s="74" t="s">
        <v>250</v>
      </c>
      <c r="E35" s="47"/>
      <c r="F35" s="48" t="s">
        <v>33</v>
      </c>
      <c r="G35" s="48" t="s">
        <v>42</v>
      </c>
      <c r="H35" s="48"/>
      <c r="I35" s="48" t="s">
        <v>24</v>
      </c>
      <c r="J35" s="48" t="s">
        <v>33</v>
      </c>
      <c r="K35" s="48" t="s">
        <v>27</v>
      </c>
      <c r="L35" s="48"/>
      <c r="M35" s="48"/>
      <c r="N35" s="48"/>
      <c r="O35" s="48"/>
      <c r="P35" s="48"/>
      <c r="Q35" s="48"/>
    </row>
    <row r="36" spans="1:17" s="5" customFormat="1" ht="16.95" customHeight="1" x14ac:dyDescent="0.3">
      <c r="A36" s="45">
        <v>33</v>
      </c>
      <c r="B36" s="46"/>
      <c r="C36" s="46" t="s">
        <v>205</v>
      </c>
      <c r="D36" s="74" t="s">
        <v>249</v>
      </c>
      <c r="E36" s="47"/>
      <c r="F36" s="48" t="s">
        <v>218</v>
      </c>
      <c r="G36" s="48" t="s">
        <v>218</v>
      </c>
      <c r="H36" s="48" t="s">
        <v>2</v>
      </c>
      <c r="I36" s="48" t="s">
        <v>218</v>
      </c>
      <c r="J36" s="48" t="s">
        <v>7</v>
      </c>
      <c r="K36" s="48"/>
      <c r="L36" s="48"/>
      <c r="M36" s="48"/>
      <c r="N36" s="48"/>
      <c r="O36" s="48"/>
      <c r="P36" s="48"/>
      <c r="Q36" s="48" t="s">
        <v>214</v>
      </c>
    </row>
    <row r="37" spans="1:17" s="5" customFormat="1" ht="16.95" customHeight="1" x14ac:dyDescent="0.3">
      <c r="A37" s="45">
        <v>34</v>
      </c>
      <c r="B37" s="46"/>
      <c r="C37" s="46" t="s">
        <v>206</v>
      </c>
      <c r="D37" s="74" t="s">
        <v>251</v>
      </c>
      <c r="E37" s="47"/>
      <c r="F37" s="48" t="s">
        <v>34</v>
      </c>
      <c r="G37" s="48" t="s">
        <v>32</v>
      </c>
      <c r="H37" s="48"/>
      <c r="I37" s="48" t="s">
        <v>25</v>
      </c>
      <c r="J37" s="48" t="s">
        <v>31</v>
      </c>
      <c r="K37" s="48" t="s">
        <v>28</v>
      </c>
      <c r="L37" s="48" t="s">
        <v>28</v>
      </c>
      <c r="M37" s="48"/>
      <c r="N37" s="48"/>
      <c r="O37" s="48"/>
      <c r="P37" s="48"/>
      <c r="Q37" s="48"/>
    </row>
    <row r="38" spans="1:17" s="5" customFormat="1" ht="16.95" customHeight="1" x14ac:dyDescent="0.3">
      <c r="A38" s="45">
        <v>35</v>
      </c>
      <c r="B38" s="46"/>
      <c r="C38" s="46" t="s">
        <v>207</v>
      </c>
      <c r="D38" s="74" t="s">
        <v>252</v>
      </c>
      <c r="E38" s="47"/>
      <c r="F38" s="48" t="s">
        <v>40</v>
      </c>
      <c r="G38" s="48"/>
      <c r="H38" s="48"/>
      <c r="I38" s="48" t="s">
        <v>18</v>
      </c>
      <c r="J38" s="48" t="s">
        <v>32</v>
      </c>
      <c r="K38" s="48"/>
      <c r="L38" s="48" t="s">
        <v>27</v>
      </c>
      <c r="M38" s="48"/>
      <c r="N38" s="48"/>
      <c r="O38" s="48"/>
      <c r="P38" s="48"/>
      <c r="Q38" s="48" t="s">
        <v>218</v>
      </c>
    </row>
    <row r="39" spans="1:17" s="5" customFormat="1" ht="16.95" customHeight="1" x14ac:dyDescent="0.3">
      <c r="A39" s="45">
        <v>36</v>
      </c>
      <c r="B39" s="46"/>
      <c r="C39" s="46" t="s">
        <v>116</v>
      </c>
      <c r="D39" s="74" t="s">
        <v>253</v>
      </c>
      <c r="E39" s="47"/>
      <c r="F39" s="48"/>
      <c r="G39" s="48"/>
      <c r="H39" s="48" t="s">
        <v>170</v>
      </c>
      <c r="I39" s="48"/>
      <c r="J39" s="48"/>
      <c r="K39" s="48" t="s">
        <v>58</v>
      </c>
      <c r="L39" s="48" t="s">
        <v>1</v>
      </c>
      <c r="M39" s="48"/>
      <c r="N39" s="48"/>
      <c r="O39" s="48" t="s">
        <v>214</v>
      </c>
      <c r="P39" s="48" t="s">
        <v>214</v>
      </c>
      <c r="Q39" s="48"/>
    </row>
    <row r="40" spans="1:17" s="5" customFormat="1" ht="16.95" customHeight="1" x14ac:dyDescent="0.3">
      <c r="A40" s="45">
        <v>37</v>
      </c>
      <c r="B40" s="46"/>
      <c r="C40" s="46" t="s">
        <v>117</v>
      </c>
      <c r="D40" s="78" t="s">
        <v>254</v>
      </c>
      <c r="E40" s="47"/>
      <c r="F40" s="48"/>
      <c r="G40" s="48" t="s">
        <v>37</v>
      </c>
      <c r="H40" s="48"/>
      <c r="I40" s="48"/>
      <c r="J40" s="48"/>
      <c r="K40" s="48"/>
      <c r="L40" s="48" t="s">
        <v>26</v>
      </c>
      <c r="M40" s="48"/>
      <c r="N40" s="48" t="s">
        <v>218</v>
      </c>
      <c r="O40" s="48" t="s">
        <v>69</v>
      </c>
      <c r="P40" s="48" t="s">
        <v>69</v>
      </c>
      <c r="Q40" s="48"/>
    </row>
    <row r="41" spans="1:17" s="5" customFormat="1" ht="16.95" customHeight="1" x14ac:dyDescent="0.3">
      <c r="A41" s="45">
        <v>38</v>
      </c>
      <c r="B41" s="46"/>
      <c r="C41" s="46" t="s">
        <v>118</v>
      </c>
      <c r="D41" s="78" t="s">
        <v>255</v>
      </c>
      <c r="E41" s="47"/>
      <c r="F41" s="48"/>
      <c r="G41" s="48" t="s">
        <v>5</v>
      </c>
      <c r="H41" s="48"/>
      <c r="I41" s="48"/>
      <c r="J41" s="48"/>
      <c r="K41" s="48" t="s">
        <v>5</v>
      </c>
      <c r="L41" s="48" t="s">
        <v>5</v>
      </c>
      <c r="M41" s="48"/>
      <c r="N41" s="48" t="s">
        <v>176</v>
      </c>
      <c r="O41" s="48"/>
      <c r="P41" s="48"/>
      <c r="Q41" s="48" t="s">
        <v>5</v>
      </c>
    </row>
    <row r="42" spans="1:17" s="5" customFormat="1" ht="16.95" customHeight="1" x14ac:dyDescent="0.3">
      <c r="A42" s="45">
        <v>39</v>
      </c>
      <c r="B42" s="46"/>
      <c r="C42" s="46" t="s">
        <v>119</v>
      </c>
      <c r="D42" s="78" t="s">
        <v>256</v>
      </c>
      <c r="E42" s="47"/>
      <c r="F42" s="48"/>
      <c r="G42" s="48"/>
      <c r="H42" s="48" t="s">
        <v>6</v>
      </c>
      <c r="I42" s="48"/>
      <c r="J42" s="48" t="s">
        <v>35</v>
      </c>
      <c r="K42" s="48" t="s">
        <v>1</v>
      </c>
      <c r="L42" s="48" t="s">
        <v>65</v>
      </c>
      <c r="M42" s="48"/>
      <c r="N42" s="48"/>
      <c r="O42" s="48"/>
      <c r="P42" s="48"/>
      <c r="Q42" s="48" t="s">
        <v>7</v>
      </c>
    </row>
    <row r="43" spans="1:17" s="5" customFormat="1" ht="16.95" customHeight="1" x14ac:dyDescent="0.3">
      <c r="A43" s="45">
        <v>40</v>
      </c>
      <c r="B43" s="46"/>
      <c r="C43" s="46" t="s">
        <v>120</v>
      </c>
      <c r="D43" s="78" t="s">
        <v>257</v>
      </c>
      <c r="E43" s="47"/>
      <c r="F43" s="48"/>
      <c r="G43" s="48" t="s">
        <v>4</v>
      </c>
      <c r="H43" s="48"/>
      <c r="I43" s="48"/>
      <c r="J43" s="48"/>
      <c r="K43" s="48" t="s">
        <v>3</v>
      </c>
      <c r="L43" s="48" t="s">
        <v>4</v>
      </c>
      <c r="M43" s="48"/>
      <c r="N43" s="48" t="s">
        <v>71</v>
      </c>
      <c r="O43" s="48"/>
      <c r="P43" s="48"/>
      <c r="Q43" s="48"/>
    </row>
    <row r="44" spans="1:17" s="5" customFormat="1" ht="16.95" customHeight="1" x14ac:dyDescent="0.3">
      <c r="A44" s="45">
        <v>41</v>
      </c>
      <c r="B44" s="46"/>
      <c r="C44" s="46" t="s">
        <v>121</v>
      </c>
      <c r="D44" s="78" t="s">
        <v>258</v>
      </c>
      <c r="E44" s="47"/>
      <c r="F44" s="48"/>
      <c r="G44" s="48"/>
      <c r="H44" s="48" t="s">
        <v>5</v>
      </c>
      <c r="I44" s="48"/>
      <c r="J44" s="48"/>
      <c r="K44" s="48" t="s">
        <v>62</v>
      </c>
      <c r="L44" s="48" t="s">
        <v>62</v>
      </c>
      <c r="M44" s="48"/>
      <c r="N44" s="48"/>
      <c r="O44" s="48"/>
      <c r="P44" s="48" t="s">
        <v>84</v>
      </c>
      <c r="Q44" s="48"/>
    </row>
    <row r="45" spans="1:17" s="5" customFormat="1" ht="16.95" customHeight="1" x14ac:dyDescent="0.3">
      <c r="A45" s="45">
        <v>42</v>
      </c>
      <c r="B45" s="46"/>
      <c r="C45" s="46" t="s">
        <v>122</v>
      </c>
      <c r="D45" s="78" t="s">
        <v>259</v>
      </c>
      <c r="E45" s="47"/>
      <c r="F45" s="48"/>
      <c r="G45" s="48" t="s">
        <v>1</v>
      </c>
      <c r="H45" s="48"/>
      <c r="I45" s="48"/>
      <c r="J45" s="48"/>
      <c r="K45" s="48" t="s">
        <v>66</v>
      </c>
      <c r="L45" s="48" t="s">
        <v>66</v>
      </c>
      <c r="M45" s="48"/>
      <c r="N45" s="48" t="s">
        <v>80</v>
      </c>
      <c r="O45" s="48"/>
      <c r="P45" s="48"/>
      <c r="Q45" s="48" t="s">
        <v>68</v>
      </c>
    </row>
    <row r="46" spans="1:17" s="5" customFormat="1" ht="16.95" customHeight="1" x14ac:dyDescent="0.3">
      <c r="A46" s="45">
        <v>43</v>
      </c>
      <c r="B46" s="46"/>
      <c r="C46" s="46" t="s">
        <v>123</v>
      </c>
      <c r="D46" s="74" t="s">
        <v>260</v>
      </c>
      <c r="E46" s="47"/>
      <c r="F46" s="48"/>
      <c r="G46" s="48"/>
      <c r="H46" s="48" t="s">
        <v>7</v>
      </c>
      <c r="I46" s="48"/>
      <c r="J46" s="48"/>
      <c r="K46" s="48" t="s">
        <v>2</v>
      </c>
      <c r="L46" s="48" t="s">
        <v>58</v>
      </c>
      <c r="M46" s="48"/>
      <c r="N46" s="48"/>
      <c r="O46" s="48"/>
      <c r="P46" s="48" t="s">
        <v>80</v>
      </c>
      <c r="Q46" s="48"/>
    </row>
    <row r="47" spans="1:17" s="5" customFormat="1" ht="16.95" customHeight="1" x14ac:dyDescent="0.3">
      <c r="A47" s="45">
        <v>44</v>
      </c>
      <c r="B47" s="46"/>
      <c r="C47" s="46" t="s">
        <v>124</v>
      </c>
      <c r="D47" s="74" t="s">
        <v>261</v>
      </c>
      <c r="E47" s="47"/>
      <c r="F47" s="48"/>
      <c r="G47" s="48"/>
      <c r="H47" s="48" t="s">
        <v>33</v>
      </c>
      <c r="I47" s="48"/>
      <c r="J47" s="48"/>
      <c r="K47" s="48" t="s">
        <v>61</v>
      </c>
      <c r="L47" s="48" t="s">
        <v>61</v>
      </c>
      <c r="M47" s="48"/>
      <c r="N47" s="48"/>
      <c r="O47" s="48"/>
      <c r="P47" s="48" t="s">
        <v>7</v>
      </c>
      <c r="Q47" s="48"/>
    </row>
    <row r="48" spans="1:17" s="5" customFormat="1" ht="16.95" customHeight="1" x14ac:dyDescent="0.3">
      <c r="A48" s="45">
        <v>45</v>
      </c>
      <c r="B48" s="46"/>
      <c r="C48" s="46" t="s">
        <v>125</v>
      </c>
      <c r="D48" s="78" t="s">
        <v>262</v>
      </c>
      <c r="E48" s="47"/>
      <c r="F48" s="48"/>
      <c r="G48" s="48"/>
      <c r="H48" s="48" t="s">
        <v>200</v>
      </c>
      <c r="I48" s="48"/>
      <c r="J48" s="48"/>
      <c r="K48" s="48" t="s">
        <v>57</v>
      </c>
      <c r="L48" s="48" t="s">
        <v>57</v>
      </c>
      <c r="M48" s="48"/>
      <c r="N48" s="48"/>
      <c r="O48" s="48" t="s">
        <v>81</v>
      </c>
      <c r="P48" s="48" t="s">
        <v>81</v>
      </c>
      <c r="Q48" s="48"/>
    </row>
    <row r="49" spans="1:17" s="5" customFormat="1" ht="16.95" customHeight="1" x14ac:dyDescent="0.3">
      <c r="A49" s="45">
        <v>46</v>
      </c>
      <c r="B49" s="46"/>
      <c r="C49" s="46" t="s">
        <v>126</v>
      </c>
      <c r="D49" s="78" t="s">
        <v>265</v>
      </c>
      <c r="E49" s="47"/>
      <c r="F49" s="48"/>
      <c r="G49" s="48"/>
      <c r="H49" s="48" t="s">
        <v>9</v>
      </c>
      <c r="I49" s="48"/>
      <c r="J49" s="48"/>
      <c r="K49" s="48" t="s">
        <v>8</v>
      </c>
      <c r="L49" s="48" t="s">
        <v>2</v>
      </c>
      <c r="M49" s="48"/>
      <c r="N49" s="48"/>
      <c r="O49" s="48"/>
      <c r="P49" s="48"/>
      <c r="Q49" s="48" t="s">
        <v>8</v>
      </c>
    </row>
    <row r="50" spans="1:17" s="5" customFormat="1" ht="16.95" customHeight="1" x14ac:dyDescent="0.3">
      <c r="A50" s="45">
        <v>47</v>
      </c>
      <c r="B50" s="46"/>
      <c r="C50" s="46" t="s">
        <v>127</v>
      </c>
      <c r="D50" s="78" t="s">
        <v>263</v>
      </c>
      <c r="E50" s="47"/>
      <c r="F50" s="48"/>
      <c r="G50" s="48"/>
      <c r="H50" s="48" t="s">
        <v>1</v>
      </c>
      <c r="I50" s="48"/>
      <c r="J50" s="48"/>
      <c r="K50" s="48" t="s">
        <v>9</v>
      </c>
      <c r="L50" s="48" t="s">
        <v>9</v>
      </c>
      <c r="M50" s="48"/>
      <c r="N50" s="48" t="s">
        <v>77</v>
      </c>
      <c r="O50" s="48"/>
      <c r="P50" s="48"/>
      <c r="Q50" s="48" t="s">
        <v>69</v>
      </c>
    </row>
    <row r="51" spans="1:17" s="5" customFormat="1" ht="16.95" customHeight="1" x14ac:dyDescent="0.3">
      <c r="A51" s="45">
        <v>48</v>
      </c>
      <c r="B51" s="46"/>
      <c r="C51" s="46" t="s">
        <v>128</v>
      </c>
      <c r="D51" s="74" t="s">
        <v>264</v>
      </c>
      <c r="E51" s="47"/>
      <c r="F51" s="48"/>
      <c r="G51" s="48" t="s">
        <v>3</v>
      </c>
      <c r="H51" s="48"/>
      <c r="I51" s="48"/>
      <c r="J51" s="48"/>
      <c r="K51" s="48" t="s">
        <v>4</v>
      </c>
      <c r="L51" s="48" t="s">
        <v>3</v>
      </c>
      <c r="M51" s="48"/>
      <c r="N51" s="48"/>
      <c r="O51" s="48" t="s">
        <v>72</v>
      </c>
      <c r="P51" s="48"/>
      <c r="Q51" s="48"/>
    </row>
    <row r="52" spans="1:17" s="5" customFormat="1" ht="16.95" customHeight="1" x14ac:dyDescent="0.3">
      <c r="A52" s="45">
        <v>49</v>
      </c>
      <c r="B52" s="46"/>
      <c r="C52" s="46" t="s">
        <v>129</v>
      </c>
      <c r="D52" s="74" t="s">
        <v>290</v>
      </c>
      <c r="E52" s="47"/>
      <c r="F52" s="48"/>
      <c r="G52" s="48" t="s">
        <v>41</v>
      </c>
      <c r="H52" s="48" t="s">
        <v>218</v>
      </c>
      <c r="I52" s="48"/>
      <c r="J52" s="48"/>
      <c r="K52" s="48" t="s">
        <v>65</v>
      </c>
      <c r="L52" s="48" t="s">
        <v>34</v>
      </c>
      <c r="M52" s="48"/>
      <c r="N52" s="48"/>
      <c r="O52" s="48" t="s">
        <v>84</v>
      </c>
      <c r="P52" s="48"/>
      <c r="Q52" s="48" t="s">
        <v>218</v>
      </c>
    </row>
    <row r="53" spans="1:17" s="5" customFormat="1" ht="16.95" customHeight="1" x14ac:dyDescent="0.3">
      <c r="A53" s="45">
        <v>50</v>
      </c>
      <c r="B53" s="46"/>
      <c r="C53" s="46" t="s">
        <v>130</v>
      </c>
      <c r="D53" s="78" t="s">
        <v>291</v>
      </c>
      <c r="E53" s="47"/>
      <c r="F53" s="48"/>
      <c r="G53" s="48"/>
      <c r="H53" s="48" t="s">
        <v>4</v>
      </c>
      <c r="I53" s="48"/>
      <c r="J53" s="48"/>
      <c r="K53" s="48" t="s">
        <v>47</v>
      </c>
      <c r="L53" s="48" t="s">
        <v>47</v>
      </c>
      <c r="M53" s="48"/>
      <c r="N53" s="48"/>
      <c r="O53" s="48" t="s">
        <v>75</v>
      </c>
      <c r="P53" s="48"/>
      <c r="Q53" s="48"/>
    </row>
    <row r="54" spans="1:17" s="5" customFormat="1" ht="16.95" customHeight="1" x14ac:dyDescent="0.3">
      <c r="A54" s="45">
        <v>51</v>
      </c>
      <c r="B54" s="46"/>
      <c r="C54" s="46" t="s">
        <v>131</v>
      </c>
      <c r="D54" s="74" t="s">
        <v>284</v>
      </c>
      <c r="E54" s="47"/>
      <c r="F54" s="48"/>
      <c r="G54" s="48"/>
      <c r="H54" s="48" t="s">
        <v>8</v>
      </c>
      <c r="I54" s="48"/>
      <c r="J54" s="48"/>
      <c r="K54" s="48" t="s">
        <v>35</v>
      </c>
      <c r="L54" s="48" t="s">
        <v>35</v>
      </c>
      <c r="M54" s="48"/>
      <c r="N54" s="48"/>
      <c r="O54" s="48"/>
      <c r="P54" s="48"/>
      <c r="Q54" s="48" t="s">
        <v>211</v>
      </c>
    </row>
    <row r="55" spans="1:17" s="5" customFormat="1" ht="16.95" customHeight="1" x14ac:dyDescent="0.3">
      <c r="A55" s="45">
        <v>52</v>
      </c>
      <c r="B55" s="46"/>
      <c r="C55" s="46" t="s">
        <v>132</v>
      </c>
      <c r="D55" s="78" t="s">
        <v>266</v>
      </c>
      <c r="E55" s="47"/>
      <c r="F55" s="48"/>
      <c r="G55" s="48"/>
      <c r="H55" s="48" t="s">
        <v>34</v>
      </c>
      <c r="I55" s="48"/>
      <c r="J55" s="48" t="s">
        <v>60</v>
      </c>
      <c r="K55" s="48" t="s">
        <v>48</v>
      </c>
      <c r="L55" s="48" t="s">
        <v>48</v>
      </c>
      <c r="M55" s="48"/>
      <c r="N55" s="48" t="s">
        <v>196</v>
      </c>
      <c r="O55" s="48"/>
      <c r="P55" s="48"/>
      <c r="Q55" s="48"/>
    </row>
    <row r="56" spans="1:17" s="5" customFormat="1" ht="16.95" customHeight="1" x14ac:dyDescent="0.3">
      <c r="A56" s="45">
        <v>53</v>
      </c>
      <c r="B56" s="46"/>
      <c r="C56" s="46" t="s">
        <v>133</v>
      </c>
      <c r="D56" s="78" t="s">
        <v>267</v>
      </c>
      <c r="E56" s="47"/>
      <c r="F56" s="48"/>
      <c r="G56" s="48" t="s">
        <v>6</v>
      </c>
      <c r="H56" s="48"/>
      <c r="I56" s="48"/>
      <c r="J56" s="48"/>
      <c r="K56" s="48" t="s">
        <v>6</v>
      </c>
      <c r="L56" s="48" t="s">
        <v>6</v>
      </c>
      <c r="M56" s="48"/>
      <c r="N56" s="48" t="s">
        <v>175</v>
      </c>
      <c r="O56" s="48"/>
      <c r="P56" s="48"/>
      <c r="Q56" s="48" t="s">
        <v>6</v>
      </c>
    </row>
    <row r="57" spans="1:17" s="5" customFormat="1" ht="16.95" customHeight="1" x14ac:dyDescent="0.3">
      <c r="A57" s="45">
        <v>54</v>
      </c>
      <c r="B57" s="46"/>
      <c r="C57" s="46" t="s">
        <v>134</v>
      </c>
      <c r="D57" s="78" t="s">
        <v>268</v>
      </c>
      <c r="E57" s="47"/>
      <c r="F57" s="48"/>
      <c r="G57" s="48"/>
      <c r="H57" s="48" t="s">
        <v>3</v>
      </c>
      <c r="I57" s="48"/>
      <c r="J57" s="48"/>
      <c r="K57" s="48" t="s">
        <v>60</v>
      </c>
      <c r="L57" s="48" t="s">
        <v>60</v>
      </c>
      <c r="M57" s="48"/>
      <c r="N57" s="48" t="s">
        <v>83</v>
      </c>
      <c r="O57" s="48"/>
      <c r="P57" s="48" t="s">
        <v>83</v>
      </c>
      <c r="Q57" s="48"/>
    </row>
    <row r="58" spans="1:17" s="5" customFormat="1" ht="16.95" customHeight="1" x14ac:dyDescent="0.3">
      <c r="A58" s="45">
        <v>55</v>
      </c>
      <c r="B58" s="46"/>
      <c r="C58" s="46" t="s">
        <v>135</v>
      </c>
      <c r="D58" s="74" t="s">
        <v>269</v>
      </c>
      <c r="E58" s="47"/>
      <c r="F58" s="48"/>
      <c r="G58" s="48" t="s">
        <v>33</v>
      </c>
      <c r="H58" s="48"/>
      <c r="I58" s="48"/>
      <c r="J58" s="48"/>
      <c r="K58" s="48" t="s">
        <v>34</v>
      </c>
      <c r="L58" s="48" t="s">
        <v>8</v>
      </c>
      <c r="M58" s="48"/>
      <c r="N58" s="48" t="s">
        <v>68</v>
      </c>
      <c r="O58" s="48"/>
      <c r="P58" s="48" t="s">
        <v>68</v>
      </c>
      <c r="Q58" s="48"/>
    </row>
    <row r="59" spans="1:17" s="5" customFormat="1" ht="16.95" customHeight="1" x14ac:dyDescent="0.3">
      <c r="A59" s="45">
        <v>56</v>
      </c>
      <c r="B59" s="46"/>
      <c r="C59" s="46" t="s">
        <v>136</v>
      </c>
      <c r="D59" s="78" t="s">
        <v>270</v>
      </c>
      <c r="E59" s="47"/>
      <c r="F59" s="48"/>
      <c r="G59" s="48" t="s">
        <v>2</v>
      </c>
      <c r="H59" s="48"/>
      <c r="I59" s="48"/>
      <c r="J59" s="48"/>
      <c r="K59" s="48" t="s">
        <v>33</v>
      </c>
      <c r="L59" s="48" t="s">
        <v>33</v>
      </c>
      <c r="M59" s="48"/>
      <c r="N59" s="48"/>
      <c r="O59" s="48" t="s">
        <v>197</v>
      </c>
      <c r="P59" s="48"/>
      <c r="Q59" s="48" t="s">
        <v>213</v>
      </c>
    </row>
    <row r="60" spans="1:17" s="5" customFormat="1" ht="16.95" customHeight="1" x14ac:dyDescent="0.3">
      <c r="A60" s="45">
        <v>57</v>
      </c>
      <c r="B60" s="46"/>
      <c r="C60" s="46" t="s">
        <v>137</v>
      </c>
      <c r="D60" s="78" t="s">
        <v>271</v>
      </c>
      <c r="E60" s="47"/>
      <c r="F60" s="48"/>
      <c r="G60" s="48"/>
      <c r="H60" s="48" t="s">
        <v>43</v>
      </c>
      <c r="I60" s="48"/>
      <c r="J60" s="48"/>
      <c r="K60" s="48" t="s">
        <v>59</v>
      </c>
      <c r="L60" s="48" t="s">
        <v>59</v>
      </c>
      <c r="M60" s="48"/>
      <c r="N60" s="48"/>
      <c r="O60" s="48"/>
      <c r="P60" s="48"/>
      <c r="Q60" s="48"/>
    </row>
    <row r="61" spans="1:17" s="5" customFormat="1" ht="16.95" customHeight="1" x14ac:dyDescent="0.3">
      <c r="A61" s="45">
        <v>58</v>
      </c>
      <c r="B61" s="46"/>
      <c r="C61" s="46" t="s">
        <v>138</v>
      </c>
      <c r="D61" s="74" t="s">
        <v>273</v>
      </c>
      <c r="E61" s="47"/>
      <c r="F61" s="48"/>
      <c r="G61" s="48"/>
      <c r="H61" s="48" t="s">
        <v>35</v>
      </c>
      <c r="I61" s="48"/>
      <c r="J61" s="48"/>
      <c r="K61" s="48" t="s">
        <v>36</v>
      </c>
      <c r="L61" s="48" t="s">
        <v>36</v>
      </c>
      <c r="M61" s="48"/>
      <c r="N61" s="48" t="s">
        <v>213</v>
      </c>
      <c r="O61" s="48"/>
      <c r="P61" s="48" t="s">
        <v>213</v>
      </c>
      <c r="Q61" s="48"/>
    </row>
    <row r="62" spans="1:17" s="5" customFormat="1" ht="16.95" customHeight="1" x14ac:dyDescent="0.3">
      <c r="A62" s="45">
        <v>59</v>
      </c>
      <c r="B62" s="46"/>
      <c r="C62" s="46" t="s">
        <v>139</v>
      </c>
      <c r="D62" s="74" t="s">
        <v>289</v>
      </c>
      <c r="E62" s="47"/>
      <c r="F62" s="48"/>
      <c r="G62" s="48" t="s">
        <v>31</v>
      </c>
      <c r="H62" s="48"/>
      <c r="I62" s="48"/>
      <c r="J62" s="48"/>
      <c r="K62" s="48" t="s">
        <v>32</v>
      </c>
      <c r="L62" s="48" t="s">
        <v>32</v>
      </c>
      <c r="M62" s="48"/>
      <c r="N62" s="48"/>
      <c r="O62" s="48"/>
      <c r="P62" s="48"/>
      <c r="Q62" s="48"/>
    </row>
    <row r="63" spans="1:17" s="5" customFormat="1" ht="16.95" customHeight="1" x14ac:dyDescent="0.3">
      <c r="A63" s="45">
        <v>60</v>
      </c>
      <c r="B63" s="46"/>
      <c r="C63" s="46" t="s">
        <v>140</v>
      </c>
      <c r="D63" s="78" t="s">
        <v>272</v>
      </c>
      <c r="E63" s="47"/>
      <c r="F63" s="48"/>
      <c r="G63" s="48" t="s">
        <v>7</v>
      </c>
      <c r="H63" s="48"/>
      <c r="I63" s="48"/>
      <c r="J63" s="48"/>
      <c r="K63" s="48" t="s">
        <v>7</v>
      </c>
      <c r="L63" s="48" t="s">
        <v>7</v>
      </c>
      <c r="M63" s="48"/>
      <c r="N63" s="48"/>
      <c r="O63" s="48" t="s">
        <v>177</v>
      </c>
      <c r="P63" s="48" t="s">
        <v>6</v>
      </c>
      <c r="Q63" s="48" t="s">
        <v>218</v>
      </c>
    </row>
    <row r="64" spans="1:17" s="5" customFormat="1" ht="16.95" customHeight="1" x14ac:dyDescent="0.3">
      <c r="A64" s="45">
        <v>61</v>
      </c>
      <c r="B64" s="46"/>
      <c r="C64" s="46" t="s">
        <v>153</v>
      </c>
      <c r="D64" s="78" t="s">
        <v>274</v>
      </c>
      <c r="E64" s="47"/>
      <c r="F64" s="48"/>
      <c r="G64" s="48"/>
      <c r="H64" s="48" t="s">
        <v>30</v>
      </c>
      <c r="I64" s="48"/>
      <c r="J64" s="48"/>
      <c r="K64" s="48" t="s">
        <v>52</v>
      </c>
      <c r="L64" s="48" t="s">
        <v>52</v>
      </c>
      <c r="M64" s="48"/>
      <c r="N64" s="48" t="s">
        <v>182</v>
      </c>
      <c r="O64" s="48"/>
      <c r="P64" s="48"/>
      <c r="Q64" s="48"/>
    </row>
    <row r="65" spans="1:17" s="5" customFormat="1" ht="16.95" customHeight="1" x14ac:dyDescent="0.3">
      <c r="A65" s="45">
        <v>62</v>
      </c>
      <c r="B65" s="46"/>
      <c r="C65" s="46" t="s">
        <v>154</v>
      </c>
      <c r="D65" s="78" t="s">
        <v>275</v>
      </c>
      <c r="E65" s="47"/>
      <c r="F65" s="48"/>
      <c r="G65" s="48"/>
      <c r="H65" s="48" t="s">
        <v>31</v>
      </c>
      <c r="I65" s="48"/>
      <c r="J65" s="48"/>
      <c r="K65" s="48" t="s">
        <v>31</v>
      </c>
      <c r="L65" s="48" t="s">
        <v>31</v>
      </c>
      <c r="M65" s="48"/>
      <c r="N65" s="48" t="s">
        <v>171</v>
      </c>
      <c r="O65" s="48"/>
      <c r="P65" s="48"/>
      <c r="Q65" s="48"/>
    </row>
    <row r="66" spans="1:17" s="5" customFormat="1" ht="16.95" customHeight="1" x14ac:dyDescent="0.3">
      <c r="A66" s="45">
        <v>63</v>
      </c>
      <c r="B66" s="46"/>
      <c r="C66" s="46" t="s">
        <v>156</v>
      </c>
      <c r="D66" s="78" t="s">
        <v>276</v>
      </c>
      <c r="E66" s="51"/>
      <c r="F66" s="48"/>
      <c r="G66" s="48" t="s">
        <v>34</v>
      </c>
      <c r="H66" s="48"/>
      <c r="I66" s="48"/>
      <c r="J66" s="48"/>
      <c r="K66" s="48" t="s">
        <v>56</v>
      </c>
      <c r="L66" s="48" t="s">
        <v>56</v>
      </c>
      <c r="M66" s="48"/>
      <c r="N66" s="48" t="s">
        <v>172</v>
      </c>
      <c r="O66" s="48"/>
      <c r="P66" s="48"/>
      <c r="Q66" s="48"/>
    </row>
    <row r="67" spans="1:17" s="5" customFormat="1" ht="16.95" customHeight="1" x14ac:dyDescent="0.3">
      <c r="A67" s="45">
        <v>64</v>
      </c>
      <c r="B67" s="46"/>
      <c r="C67" s="46" t="s">
        <v>166</v>
      </c>
      <c r="D67" s="78" t="s">
        <v>277</v>
      </c>
      <c r="E67" s="47"/>
      <c r="F67" s="48"/>
      <c r="G67" s="48"/>
      <c r="H67" s="48" t="s">
        <v>36</v>
      </c>
      <c r="I67" s="48"/>
      <c r="J67" s="48" t="s">
        <v>26</v>
      </c>
      <c r="K67" s="48" t="s">
        <v>49</v>
      </c>
      <c r="L67" s="48" t="s">
        <v>49</v>
      </c>
      <c r="M67" s="48"/>
      <c r="N67" s="48" t="s">
        <v>181</v>
      </c>
      <c r="O67" s="48"/>
      <c r="P67" s="48"/>
      <c r="Q67" s="48"/>
    </row>
    <row r="68" spans="1:17" ht="15.6" x14ac:dyDescent="0.3">
      <c r="A68" s="45">
        <v>65</v>
      </c>
      <c r="B68" s="52"/>
      <c r="C68" s="46" t="s">
        <v>167</v>
      </c>
      <c r="D68" s="74" t="s">
        <v>278</v>
      </c>
      <c r="E68" s="47"/>
      <c r="F68" s="48"/>
      <c r="G68" s="48" t="s">
        <v>43</v>
      </c>
      <c r="H68" s="48"/>
      <c r="I68" s="48"/>
      <c r="J68" s="48" t="s">
        <v>62</v>
      </c>
      <c r="K68" s="48" t="s">
        <v>53</v>
      </c>
      <c r="L68" s="48" t="s">
        <v>53</v>
      </c>
      <c r="M68" s="48"/>
      <c r="N68" s="48"/>
      <c r="O68" s="48" t="s">
        <v>87</v>
      </c>
      <c r="P68" s="48"/>
      <c r="Q68" s="48"/>
    </row>
    <row r="69" spans="1:17" ht="15.6" x14ac:dyDescent="0.3">
      <c r="A69" s="45">
        <v>66</v>
      </c>
      <c r="B69" s="52"/>
      <c r="C69" s="46" t="s">
        <v>168</v>
      </c>
      <c r="D69" s="78" t="s">
        <v>292</v>
      </c>
      <c r="E69" s="47"/>
      <c r="F69" s="48"/>
      <c r="G69" s="48"/>
      <c r="H69" s="48" t="s">
        <v>32</v>
      </c>
      <c r="I69" s="48"/>
      <c r="J69" s="48"/>
      <c r="K69" s="48" t="s">
        <v>54</v>
      </c>
      <c r="L69" s="48" t="s">
        <v>54</v>
      </c>
      <c r="M69" s="48"/>
      <c r="N69" s="48"/>
      <c r="O69" s="48" t="s">
        <v>88</v>
      </c>
      <c r="P69" s="48"/>
      <c r="Q69" s="48"/>
    </row>
    <row r="70" spans="1:17" ht="15.6" x14ac:dyDescent="0.3">
      <c r="A70" s="45">
        <v>67</v>
      </c>
      <c r="B70" s="52"/>
      <c r="C70" s="46" t="s">
        <v>169</v>
      </c>
      <c r="D70" s="78" t="s">
        <v>279</v>
      </c>
      <c r="E70" s="47"/>
      <c r="F70" s="48"/>
      <c r="G70" s="48" t="s">
        <v>200</v>
      </c>
      <c r="H70" s="48"/>
      <c r="I70" s="48"/>
      <c r="J70" s="48"/>
      <c r="K70" s="48" t="s">
        <v>55</v>
      </c>
      <c r="L70" s="48" t="s">
        <v>55</v>
      </c>
      <c r="M70" s="48"/>
      <c r="N70" s="48"/>
      <c r="O70" s="48" t="s">
        <v>178</v>
      </c>
      <c r="P70" s="48" t="s">
        <v>5</v>
      </c>
      <c r="Q70" s="48"/>
    </row>
    <row r="71" spans="1:17" ht="15.6" x14ac:dyDescent="0.3">
      <c r="A71" s="45">
        <v>68</v>
      </c>
      <c r="B71" s="52"/>
      <c r="C71" s="46" t="s">
        <v>208</v>
      </c>
      <c r="D71" s="78" t="s">
        <v>280</v>
      </c>
      <c r="E71" s="47"/>
      <c r="F71" s="48"/>
      <c r="G71" s="48"/>
      <c r="H71" s="48" t="s">
        <v>41</v>
      </c>
      <c r="I71" s="48"/>
      <c r="J71" s="48" t="s">
        <v>27</v>
      </c>
      <c r="K71" s="48" t="s">
        <v>38</v>
      </c>
      <c r="L71" s="48" t="s">
        <v>38</v>
      </c>
      <c r="M71" s="48"/>
      <c r="N71" s="48" t="s">
        <v>74</v>
      </c>
      <c r="O71" s="48"/>
      <c r="P71" s="48"/>
      <c r="Q71" s="48"/>
    </row>
    <row r="72" spans="1:17" ht="15.6" x14ac:dyDescent="0.3">
      <c r="A72" s="45">
        <v>69</v>
      </c>
      <c r="B72" s="52"/>
      <c r="C72" s="46" t="s">
        <v>209</v>
      </c>
      <c r="D72" s="74" t="s">
        <v>288</v>
      </c>
      <c r="E72" s="47"/>
      <c r="F72" s="48"/>
      <c r="G72" s="48" t="s">
        <v>44</v>
      </c>
      <c r="H72" s="48"/>
      <c r="I72" s="48"/>
      <c r="J72" s="48" t="s">
        <v>28</v>
      </c>
      <c r="K72" s="48" t="s">
        <v>37</v>
      </c>
      <c r="L72" s="48" t="s">
        <v>37</v>
      </c>
      <c r="M72" s="48"/>
      <c r="N72" s="48"/>
      <c r="O72" s="48" t="s">
        <v>183</v>
      </c>
      <c r="P72" s="48"/>
      <c r="Q72" s="48"/>
    </row>
    <row r="73" spans="1:17" ht="15.6" x14ac:dyDescent="0.3">
      <c r="A73" s="45">
        <v>70</v>
      </c>
      <c r="B73" s="52"/>
      <c r="C73" s="46" t="s">
        <v>219</v>
      </c>
      <c r="D73" s="74" t="s">
        <v>281</v>
      </c>
      <c r="E73" s="47"/>
      <c r="F73" s="79"/>
      <c r="G73" s="79"/>
      <c r="H73" s="79" t="s">
        <v>45</v>
      </c>
      <c r="I73" s="48"/>
      <c r="J73" s="79"/>
      <c r="K73" s="79" t="s">
        <v>50</v>
      </c>
      <c r="L73" s="79" t="s">
        <v>50</v>
      </c>
      <c r="M73" s="48"/>
      <c r="N73" s="79"/>
      <c r="O73" s="79" t="s">
        <v>184</v>
      </c>
      <c r="P73" s="48"/>
      <c r="Q73" s="48" t="s">
        <v>9</v>
      </c>
    </row>
    <row r="74" spans="1:17" ht="15.6" x14ac:dyDescent="0.3">
      <c r="A74" s="45">
        <v>71</v>
      </c>
      <c r="B74" s="52"/>
      <c r="C74" s="46" t="s">
        <v>220</v>
      </c>
      <c r="D74" s="74" t="s">
        <v>282</v>
      </c>
      <c r="E74" s="47"/>
      <c r="F74" s="79"/>
      <c r="G74" s="79"/>
      <c r="H74" s="79" t="s">
        <v>29</v>
      </c>
      <c r="I74" s="48"/>
      <c r="J74" s="79" t="s">
        <v>61</v>
      </c>
      <c r="K74" s="79" t="s">
        <v>51</v>
      </c>
      <c r="L74" s="79" t="s">
        <v>51</v>
      </c>
      <c r="M74" s="48"/>
      <c r="N74" s="79"/>
      <c r="O74" s="79" t="s">
        <v>78</v>
      </c>
      <c r="P74" s="48"/>
      <c r="Q74" s="48"/>
    </row>
    <row r="75" spans="1:17" x14ac:dyDescent="0.3">
      <c r="F75" s="3"/>
      <c r="G75" s="79" t="s">
        <v>143</v>
      </c>
      <c r="H75" s="79" t="s">
        <v>144</v>
      </c>
      <c r="I75" s="48" t="s">
        <v>145</v>
      </c>
      <c r="J75" s="79" t="s">
        <v>149</v>
      </c>
      <c r="K75" s="79" t="s">
        <v>148</v>
      </c>
      <c r="L75" s="79" t="s">
        <v>147</v>
      </c>
      <c r="M75" s="48" t="s">
        <v>150</v>
      </c>
      <c r="N75" s="79" t="s">
        <v>151</v>
      </c>
      <c r="O75" s="79" t="s">
        <v>152</v>
      </c>
      <c r="P75" s="48"/>
      <c r="Q75" s="48"/>
    </row>
    <row r="76" spans="1:17" x14ac:dyDescent="0.3">
      <c r="C76" s="76" t="s">
        <v>217</v>
      </c>
      <c r="D76" s="76"/>
    </row>
    <row r="78" spans="1:17" x14ac:dyDescent="0.3">
      <c r="C78" s="43" t="s">
        <v>158</v>
      </c>
      <c r="D78" s="84" t="s">
        <v>224</v>
      </c>
    </row>
    <row r="79" spans="1:17" x14ac:dyDescent="0.3">
      <c r="D79" s="85" t="s">
        <v>223</v>
      </c>
    </row>
    <row r="80" spans="1:17" x14ac:dyDescent="0.3">
      <c r="D80" s="85" t="s">
        <v>283</v>
      </c>
    </row>
    <row r="81" spans="3:4" x14ac:dyDescent="0.3">
      <c r="D81" s="85"/>
    </row>
    <row r="82" spans="3:4" x14ac:dyDescent="0.3">
      <c r="D82" s="85"/>
    </row>
    <row r="83" spans="3:4" x14ac:dyDescent="0.3">
      <c r="D83" s="86"/>
    </row>
    <row r="84" spans="3:4" x14ac:dyDescent="0.3">
      <c r="D84" s="87"/>
    </row>
    <row r="85" spans="3:4" x14ac:dyDescent="0.3">
      <c r="C85" s="43" t="s">
        <v>157</v>
      </c>
      <c r="D85" s="43" t="s">
        <v>161</v>
      </c>
    </row>
    <row r="86" spans="3:4" x14ac:dyDescent="0.3">
      <c r="C86" s="43" t="s">
        <v>146</v>
      </c>
      <c r="D86" s="43" t="s">
        <v>162</v>
      </c>
    </row>
    <row r="87" spans="3:4" x14ac:dyDescent="0.3">
      <c r="C87" s="43" t="s">
        <v>101</v>
      </c>
      <c r="D87" s="43" t="s">
        <v>163</v>
      </c>
    </row>
    <row r="88" spans="3:4" x14ac:dyDescent="0.3">
      <c r="C88" s="43" t="s">
        <v>141</v>
      </c>
      <c r="D88" s="43" t="s">
        <v>164</v>
      </c>
    </row>
    <row r="89" spans="3:4" x14ac:dyDescent="0.3">
      <c r="C89" s="43" t="s">
        <v>115</v>
      </c>
      <c r="D89" s="43" t="s">
        <v>165</v>
      </c>
    </row>
    <row r="90" spans="3:4" x14ac:dyDescent="0.3">
      <c r="C90" s="43" t="s">
        <v>198</v>
      </c>
      <c r="D90" s="43" t="s">
        <v>199</v>
      </c>
    </row>
  </sheetData>
  <sheetProtection sheet="1" objects="1" scenarios="1"/>
  <phoneticPr fontId="5" type="noConversion"/>
  <hyperlinks>
    <hyperlink ref="G2" location="'Běh na 100m muži SDH'!A1" display="100m SDH m" xr:uid="{E82D437C-8EAB-764F-804D-707845755797}"/>
    <hyperlink ref="F2" location="'Běh na 100m muži HZS'!A1" display="100m HZS m" xr:uid="{D039F039-1642-4E44-9396-9830E2D873C6}"/>
    <hyperlink ref="H2" location="'Běh na 100m ženy'!A1" display="100m SDH ž" xr:uid="{4A2402CC-3A0C-E840-A50F-49EFD7786F55}"/>
    <hyperlink ref="I2" location="'Výstup na věž'!A1" display="věž" xr:uid="{E5959D82-BA42-C34A-82F0-6E44139C53CE}"/>
    <hyperlink ref="J2" location="'Štafeta muži HZS'!A1" display="4x100m HZS" xr:uid="{B54C6F26-EFD8-3644-AD83-3D7107B6B6C7}"/>
    <hyperlink ref="K2" location="'Štafeta muži SDH'!A1" display="4x100m SDHm" xr:uid="{A7E1188A-3E87-E24E-A818-E84D6D232011}"/>
    <hyperlink ref="L2" location="'Štafeta ženy'!A1" display="4x100m SDHž" xr:uid="{5DEF02BE-955F-6B48-B741-5130D1D623C3}"/>
    <hyperlink ref="M2" location="'Požární útoky'!A1" display="PÚ HZS" xr:uid="{DD34A106-5862-7E4A-84E1-084AE591FC78}"/>
    <hyperlink ref="N2" location="'Požární útoky'!A1" display="PÚ SDH m" xr:uid="{CEA373C2-E647-8041-A2F8-C589128B96DF}"/>
    <hyperlink ref="O2" location="'Požární útoky'!A1" display="PÚ SDH ž" xr:uid="{B83DCBEE-2D85-7E4D-B50D-F748B05428DD}"/>
    <hyperlink ref="P2" location="'Tréninky PÚ, 100m'!A1" display="Trénink PÚ" xr:uid="{30F5B88F-709F-E240-903B-0089EF2DA181}"/>
    <hyperlink ref="Q2" location="'Tréninky PÚ, 100m'!A1" display="Tréninky 100m" xr:uid="{FDCF27D4-E4B8-644D-BB52-1301A7072D50}"/>
  </hyperlinks>
  <pageMargins left="0.7" right="0.7" top="0.78740157499999996" bottom="0.78740157499999996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358320BF-69AF-F64B-BDFE-C915606635CA}">
          <x14:formula1>
            <xm:f>'Běh na 100m ženy'!$D$8:$D$32</xm:f>
          </x14:formula1>
          <xm:sqref>H4:H75</xm:sqref>
        </x14:dataValidation>
        <x14:dataValidation type="list" allowBlank="1" showInputMessage="1" showErrorMessage="1" xr:uid="{7B7D38A2-2345-E146-9E4B-C0A900C1B2AF}">
          <x14:formula1>
            <xm:f>'Běh na 100m muži HZS'!$D$8:$D$36</xm:f>
          </x14:formula1>
          <xm:sqref>F4:F74</xm:sqref>
        </x14:dataValidation>
        <x14:dataValidation type="list" allowBlank="1" showInputMessage="1" showErrorMessage="1" xr:uid="{BC9D411F-3B55-8A41-8B22-33CF6D0C7E7D}">
          <x14:formula1>
            <xm:f>'Běh na 100m muži SDH'!$D$8:$D$36</xm:f>
          </x14:formula1>
          <xm:sqref>G4:G75</xm:sqref>
        </x14:dataValidation>
        <x14:dataValidation type="list" allowBlank="1" showInputMessage="1" showErrorMessage="1" xr:uid="{86940FB0-6685-6F40-8225-1236A8D10C2B}">
          <x14:formula1>
            <xm:f>'Štafeta muži HZS'!$D$8:$D$45</xm:f>
          </x14:formula1>
          <xm:sqref>J4:J75</xm:sqref>
        </x14:dataValidation>
        <x14:dataValidation type="list" allowBlank="1" showInputMessage="1" showErrorMessage="1" xr:uid="{3AE3F97E-0FB4-F84B-94B2-F8B835CE68C6}">
          <x14:formula1>
            <xm:f>'Štafeta muži SDH'!$D$8:$D$45</xm:f>
          </x14:formula1>
          <xm:sqref>K4:K75</xm:sqref>
        </x14:dataValidation>
        <x14:dataValidation type="list" allowBlank="1" showInputMessage="1" showErrorMessage="1" xr:uid="{40DF2054-E7B2-2249-9536-151447283C31}">
          <x14:formula1>
            <xm:f>'Štafeta ženy'!$D$8:$D$45</xm:f>
          </x14:formula1>
          <xm:sqref>L4:L75</xm:sqref>
        </x14:dataValidation>
        <x14:dataValidation type="list" allowBlank="1" showInputMessage="1" showErrorMessage="1" xr:uid="{084395F4-1CA6-F84F-B5FB-9C6CF55DA1AB}">
          <x14:formula1>
            <xm:f>'Požární útoky'!$D$8:$D$21</xm:f>
          </x14:formula1>
          <xm:sqref>M4:M75</xm:sqref>
        </x14:dataValidation>
        <x14:dataValidation type="list" allowBlank="1" showInputMessage="1" showErrorMessage="1" xr:uid="{FF32C22C-3191-DE45-BA31-A13F38BFD113}">
          <x14:formula1>
            <xm:f>'Požární útoky'!$D$23:$D$36</xm:f>
          </x14:formula1>
          <xm:sqref>N4:N75</xm:sqref>
        </x14:dataValidation>
        <x14:dataValidation type="list" allowBlank="1" showInputMessage="1" showErrorMessage="1" xr:uid="{44423C88-F897-6042-B02B-2834D0D5BF06}">
          <x14:formula1>
            <xm:f>'Požární útoky'!$D$38:$D$51</xm:f>
          </x14:formula1>
          <xm:sqref>O4:O75</xm:sqref>
        </x14:dataValidation>
        <x14:dataValidation type="list" allowBlank="1" showInputMessage="1" showErrorMessage="1" xr:uid="{5E6AE3BE-B0B5-4949-8FD5-B6A6031B94A2}">
          <x14:formula1>
            <xm:f>'Tréninky PÚ, 100m'!$D$3:$D$13</xm:f>
          </x14:formula1>
          <xm:sqref>P4:P75</xm:sqref>
        </x14:dataValidation>
        <x14:dataValidation type="list" allowBlank="1" showInputMessage="1" showErrorMessage="1" xr:uid="{53547381-0C7F-A042-8906-1FDF26621DC4}">
          <x14:formula1>
            <xm:f>'Tréninky PÚ, 100m'!$D$18:$D$29</xm:f>
          </x14:formula1>
          <xm:sqref>Q4:Q75</xm:sqref>
        </x14:dataValidation>
        <x14:dataValidation type="list" allowBlank="1" showInputMessage="1" showErrorMessage="1" xr:uid="{AA0387A9-30EC-6545-8456-722CCF0138BE}">
          <x14:formula1>
            <xm:f>'Výstup na věž'!$D$8:$D$35</xm:f>
          </x14:formula1>
          <xm:sqref>I4:I75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C6239-D5B1-F342-9CEA-800CE4DC0FCB}">
  <sheetPr>
    <pageSetUpPr fitToPage="1"/>
  </sheetPr>
  <dimension ref="A1:D42"/>
  <sheetViews>
    <sheetView showGridLines="0" topLeftCell="A13" zoomScaleNormal="100" workbookViewId="0">
      <selection activeCell="R9" sqref="R9"/>
    </sheetView>
  </sheetViews>
  <sheetFormatPr defaultColWidth="9.109375" defaultRowHeight="15.6" x14ac:dyDescent="0.3"/>
  <cols>
    <col min="1" max="1" width="9.109375" style="8"/>
    <col min="2" max="2" width="39.6640625" style="9" customWidth="1"/>
    <col min="3" max="3" width="35.6640625" style="9" customWidth="1"/>
    <col min="4" max="4" width="25.33203125" customWidth="1"/>
  </cols>
  <sheetData>
    <row r="1" spans="1:4" x14ac:dyDescent="0.3">
      <c r="B1" s="10" t="s">
        <v>186</v>
      </c>
    </row>
    <row r="2" spans="1:4" ht="15" thickBot="1" x14ac:dyDescent="0.35">
      <c r="B2"/>
      <c r="C2"/>
    </row>
    <row r="3" spans="1:4" ht="25.05" customHeight="1" x14ac:dyDescent="0.3">
      <c r="A3" s="7">
        <v>1</v>
      </c>
      <c r="B3" s="26" t="s">
        <v>68</v>
      </c>
      <c r="C3" s="55" t="str">
        <f>IFERROR(INDEX(Rozhodčí!$D$4:$Q$74,MATCH($B3,Rozhodčí!$P$4:$P$74,0),1),"")</f>
        <v>Novák Milan</v>
      </c>
      <c r="D3" s="69" t="str">
        <f>IF($C3&lt;&gt;"","",$B3)</f>
        <v/>
      </c>
    </row>
    <row r="4" spans="1:4" ht="25.05" customHeight="1" x14ac:dyDescent="0.3">
      <c r="A4" s="7">
        <v>2</v>
      </c>
      <c r="B4" s="27" t="s">
        <v>69</v>
      </c>
      <c r="C4" s="56" t="str">
        <f>IFERROR(INDEX(Rozhodčí!$D$4:$Q$74,MATCH($B4,Rozhodčí!$P$4:$P$74,0),1),"")</f>
        <v>Kovaříková Jana</v>
      </c>
      <c r="D4" s="69" t="str">
        <f t="shared" ref="D4:D13" si="0">IF($C4&lt;&gt;"","",$B4)</f>
        <v/>
      </c>
    </row>
    <row r="5" spans="1:4" ht="25.05" customHeight="1" x14ac:dyDescent="0.3">
      <c r="A5" s="7">
        <v>3</v>
      </c>
      <c r="B5" s="27" t="s">
        <v>213</v>
      </c>
      <c r="C5" s="56" t="str">
        <f>IFERROR(INDEX(Rozhodčí!$D$4:$Q$74,MATCH($B5,Rozhodčí!$P$4:$P$74,0),1),"")</f>
        <v xml:space="preserve">Oprchalská Markéta </v>
      </c>
      <c r="D5" s="69" t="str">
        <f t="shared" si="0"/>
        <v/>
      </c>
    </row>
    <row r="6" spans="1:4" ht="25.05" customHeight="1" x14ac:dyDescent="0.3">
      <c r="A6" s="7">
        <v>4</v>
      </c>
      <c r="B6" s="27" t="s">
        <v>214</v>
      </c>
      <c r="C6" s="56" t="str">
        <f>IFERROR(INDEX(Rozhodčí!$D$4:$Q$74,MATCH($B6,Rozhodčí!$P$4:$P$74,0),1),"")</f>
        <v>Karasová Martina</v>
      </c>
      <c r="D6" s="69" t="str">
        <f t="shared" si="0"/>
        <v/>
      </c>
    </row>
    <row r="7" spans="1:4" ht="25.05" customHeight="1" x14ac:dyDescent="0.3">
      <c r="A7" s="7">
        <v>5</v>
      </c>
      <c r="B7" s="27" t="s">
        <v>80</v>
      </c>
      <c r="C7" s="56" t="str">
        <f>IFERROR(INDEX(Rozhodčí!$D$4:$Q$74,MATCH($B7,Rozhodčí!$P$4:$P$74,0),1),"")</f>
        <v>Spilka Martin</v>
      </c>
      <c r="D7" s="69" t="str">
        <f t="shared" si="0"/>
        <v/>
      </c>
    </row>
    <row r="8" spans="1:4" ht="25.05" customHeight="1" x14ac:dyDescent="0.3">
      <c r="A8" s="7">
        <v>6</v>
      </c>
      <c r="B8" s="27" t="s">
        <v>81</v>
      </c>
      <c r="C8" s="56" t="str">
        <f>IFERROR(INDEX(Rozhodčí!$D$4:$Q$74,MATCH($B8,Rozhodčí!$P$4:$P$74,0),1),"")</f>
        <v>Beneš Libor</v>
      </c>
      <c r="D8" s="69" t="str">
        <f t="shared" si="0"/>
        <v/>
      </c>
    </row>
    <row r="9" spans="1:4" ht="25.05" customHeight="1" x14ac:dyDescent="0.3">
      <c r="A9" s="7">
        <v>7</v>
      </c>
      <c r="B9" s="27" t="s">
        <v>83</v>
      </c>
      <c r="C9" s="56" t="str">
        <f>IFERROR(INDEX(Rozhodčí!$D$4:$Q$74,MATCH($B9,Rozhodčí!$P$4:$P$74,0),1),"")</f>
        <v>Biskup Ladislav</v>
      </c>
      <c r="D9" s="69" t="str">
        <f t="shared" si="0"/>
        <v/>
      </c>
    </row>
    <row r="10" spans="1:4" ht="25.05" customHeight="1" x14ac:dyDescent="0.3">
      <c r="A10" s="7">
        <v>8</v>
      </c>
      <c r="B10" s="27" t="s">
        <v>84</v>
      </c>
      <c r="C10" s="56" t="str">
        <f>IFERROR(INDEX(Rozhodčí!$D$4:$Q$74,MATCH($B10,Rozhodčí!$P$4:$P$74,0),1),"")</f>
        <v>Kalčík Pavel</v>
      </c>
      <c r="D10" s="69" t="str">
        <f t="shared" si="0"/>
        <v/>
      </c>
    </row>
    <row r="11" spans="1:4" ht="25.05" customHeight="1" x14ac:dyDescent="0.3">
      <c r="A11" s="7">
        <v>9</v>
      </c>
      <c r="B11" s="27" t="s">
        <v>5</v>
      </c>
      <c r="C11" s="56" t="str">
        <f>IFERROR(INDEX(Rozhodčí!$D$4:$Q$74,MATCH($B11,Rozhodčí!$P$4:$P$74,0),1),"")</f>
        <v>Crhák František</v>
      </c>
      <c r="D11" s="69" t="str">
        <f t="shared" si="0"/>
        <v/>
      </c>
    </row>
    <row r="12" spans="1:4" ht="25.05" customHeight="1" x14ac:dyDescent="0.3">
      <c r="A12" s="7">
        <v>10</v>
      </c>
      <c r="B12" s="27" t="s">
        <v>6</v>
      </c>
      <c r="C12" s="56" t="str">
        <f>IFERROR(INDEX(Rozhodčí!$D$4:$Q$74,MATCH($B12,Rozhodčí!$P$4:$P$74,0),1),"")</f>
        <v>Tichý Josef</v>
      </c>
      <c r="D12" s="69" t="str">
        <f t="shared" si="0"/>
        <v/>
      </c>
    </row>
    <row r="13" spans="1:4" ht="25.05" customHeight="1" x14ac:dyDescent="0.3">
      <c r="A13" s="7">
        <v>11</v>
      </c>
      <c r="B13" s="103" t="s">
        <v>7</v>
      </c>
      <c r="C13" s="102" t="str">
        <f>IFERROR(INDEX(Rozhodčí!$D$4:$Q$74,MATCH($B13,Rozhodčí!$P$4:$P$74,0),1),"")</f>
        <v xml:space="preserve">Schön Martin </v>
      </c>
      <c r="D13" s="69" t="str">
        <f t="shared" si="0"/>
        <v/>
      </c>
    </row>
    <row r="14" spans="1:4" x14ac:dyDescent="0.3">
      <c r="C14" s="59"/>
    </row>
    <row r="15" spans="1:4" x14ac:dyDescent="0.3">
      <c r="C15" s="59"/>
    </row>
    <row r="16" spans="1:4" ht="25.05" customHeight="1" x14ac:dyDescent="0.3">
      <c r="B16" s="20" t="s">
        <v>210</v>
      </c>
      <c r="C16" s="59"/>
    </row>
    <row r="17" spans="1:4" ht="25.05" customHeight="1" thickBot="1" x14ac:dyDescent="0.35">
      <c r="B17"/>
      <c r="C17"/>
    </row>
    <row r="18" spans="1:4" ht="25.05" customHeight="1" x14ac:dyDescent="0.3">
      <c r="A18" s="53">
        <v>1</v>
      </c>
      <c r="B18" s="57" t="s">
        <v>67</v>
      </c>
      <c r="C18" s="55" t="str">
        <f>IFERROR(INDEX(Rozhodčí!$D$4:$Q$74,MATCH($B18,Rozhodčí!$Q$4:$Q$74,0),1),"")</f>
        <v>Dušek Libor</v>
      </c>
      <c r="D18" s="69" t="str">
        <f>IF($C18&lt;&gt;"","",$B18)</f>
        <v/>
      </c>
    </row>
    <row r="19" spans="1:4" ht="25.05" customHeight="1" x14ac:dyDescent="0.3">
      <c r="A19" s="53">
        <v>2</v>
      </c>
      <c r="B19" s="58" t="s">
        <v>68</v>
      </c>
      <c r="C19" s="56" t="str">
        <f>IFERROR(INDEX(Rozhodčí!$D$4:$Q$74,MATCH($B19,Rozhodčí!$Q$4:$Q$74,0),1),"")</f>
        <v>Jílek Tomáš</v>
      </c>
      <c r="D19" s="69" t="str">
        <f t="shared" ref="D19:D29" si="1">IF($C19&lt;&gt;"","",$B19)</f>
        <v/>
      </c>
    </row>
    <row r="20" spans="1:4" ht="25.05" customHeight="1" x14ac:dyDescent="0.3">
      <c r="A20" s="53">
        <v>3</v>
      </c>
      <c r="B20" s="58" t="s">
        <v>69</v>
      </c>
      <c r="C20" s="56" t="str">
        <f>IFERROR(INDEX(Rozhodčí!$D$4:$Q$74,MATCH($B20,Rozhodčí!$Q$4:$Q$74,0),1),"")</f>
        <v>Mácová Milada</v>
      </c>
      <c r="D20" s="69" t="str">
        <f t="shared" si="1"/>
        <v/>
      </c>
    </row>
    <row r="21" spans="1:4" ht="25.05" customHeight="1" x14ac:dyDescent="0.3">
      <c r="A21" s="53">
        <v>4</v>
      </c>
      <c r="B21" s="58" t="s">
        <v>212</v>
      </c>
      <c r="C21" s="56" t="str">
        <f>IFERROR(INDEX(Rozhodčí!$D$4:$Q$74,MATCH($B21,Rozhodčí!$Q$4:$Q$74,0),1),"")</f>
        <v>Hrnčíř Aleš</v>
      </c>
      <c r="D21" s="69" t="str">
        <f t="shared" si="1"/>
        <v/>
      </c>
    </row>
    <row r="22" spans="1:4" ht="25.05" customHeight="1" x14ac:dyDescent="0.3">
      <c r="A22" s="53">
        <v>5</v>
      </c>
      <c r="B22" s="58" t="s">
        <v>213</v>
      </c>
      <c r="C22" s="56" t="str">
        <f>IFERROR(INDEX(Rozhodčí!$D$4:$Q$74,MATCH($B22,Rozhodčí!$Q$4:$Q$74,0),1),"")</f>
        <v>Skamene Pavel</v>
      </c>
      <c r="D22" s="69" t="str">
        <f t="shared" si="1"/>
        <v/>
      </c>
    </row>
    <row r="23" spans="1:4" ht="25.05" customHeight="1" x14ac:dyDescent="0.3">
      <c r="A23" s="53">
        <v>6</v>
      </c>
      <c r="B23" s="58" t="s">
        <v>214</v>
      </c>
      <c r="C23" s="56" t="str">
        <f>IFERROR(INDEX(Rozhodčí!$D$4:$Q$74,MATCH($B23,Rozhodčí!$Q$4:$Q$74,0),1),"")</f>
        <v>Jirouš Rostislav</v>
      </c>
      <c r="D23" s="69" t="str">
        <f t="shared" si="1"/>
        <v/>
      </c>
    </row>
    <row r="24" spans="1:4" ht="25.05" customHeight="1" x14ac:dyDescent="0.3">
      <c r="A24" s="53">
        <v>7</v>
      </c>
      <c r="B24" s="58" t="s">
        <v>5</v>
      </c>
      <c r="C24" s="56" t="str">
        <f>IFERROR(INDEX(Rozhodčí!$D$4:$Q$74,MATCH($B24,Rozhodčí!$Q$4:$Q$74,0),1),"")</f>
        <v>Hanulík Stanislav</v>
      </c>
      <c r="D24" s="69" t="str">
        <f t="shared" si="1"/>
        <v/>
      </c>
    </row>
    <row r="25" spans="1:4" ht="25.05" customHeight="1" x14ac:dyDescent="0.3">
      <c r="A25" s="53">
        <v>8</v>
      </c>
      <c r="B25" s="58" t="s">
        <v>6</v>
      </c>
      <c r="C25" s="56" t="str">
        <f>IFERROR(INDEX(Rozhodčí!$D$4:$Q$74,MATCH($B25,Rozhodčí!$Q$4:$Q$74,0),1),"")</f>
        <v>Krenauer Alfréd</v>
      </c>
      <c r="D25" s="69" t="str">
        <f t="shared" si="1"/>
        <v/>
      </c>
    </row>
    <row r="26" spans="1:4" ht="25.05" customHeight="1" x14ac:dyDescent="0.3">
      <c r="A26" s="53">
        <v>9</v>
      </c>
      <c r="B26" s="58" t="s">
        <v>7</v>
      </c>
      <c r="C26" s="56" t="str">
        <f>IFERROR(INDEX(Rozhodčí!$D$4:$Q$74,MATCH($B26,Rozhodčí!$Q$4:$Q$74,0),1),"")</f>
        <v>Fešar Radomír</v>
      </c>
      <c r="D26" s="69" t="str">
        <f t="shared" si="1"/>
        <v/>
      </c>
    </row>
    <row r="27" spans="1:4" ht="25.05" customHeight="1" x14ac:dyDescent="0.3">
      <c r="A27" s="53">
        <v>10</v>
      </c>
      <c r="B27" s="58" t="s">
        <v>8</v>
      </c>
      <c r="C27" s="56" t="str">
        <f>IFERROR(INDEX(Rozhodčí!$D$4:$Q$74,MATCH($B27,Rozhodčí!$Q$4:$Q$74,0),1),"")</f>
        <v>Vilímková Dana</v>
      </c>
      <c r="D27" s="69" t="str">
        <f t="shared" si="1"/>
        <v/>
      </c>
    </row>
    <row r="28" spans="1:4" ht="25.05" customHeight="1" x14ac:dyDescent="0.3">
      <c r="A28" s="53">
        <v>11</v>
      </c>
      <c r="B28" s="58" t="s">
        <v>9</v>
      </c>
      <c r="C28" s="56" t="str">
        <f>IFERROR(INDEX(Rozhodčí!$D$4:$Q$74,MATCH($B28,Rozhodčí!$Q$4:$Q$74,0),1),"")</f>
        <v>Vovsíková Eva</v>
      </c>
      <c r="D28" s="69" t="str">
        <f t="shared" si="1"/>
        <v/>
      </c>
    </row>
    <row r="29" spans="1:4" ht="25.05" customHeight="1" x14ac:dyDescent="0.3">
      <c r="A29" s="53">
        <v>12</v>
      </c>
      <c r="B29" s="101" t="s">
        <v>211</v>
      </c>
      <c r="C29" s="102" t="str">
        <f>IFERROR(INDEX(Rozhodčí!$D$4:$Q$74,MATCH($B29,Rozhodčí!$Q$4:$Q$74,0),1),"")</f>
        <v>Frgalová Věra</v>
      </c>
      <c r="D29" s="69" t="str">
        <f t="shared" si="1"/>
        <v/>
      </c>
    </row>
    <row r="30" spans="1:4" ht="25.05" customHeight="1" x14ac:dyDescent="0.3"/>
    <row r="31" spans="1:4" ht="25.05" customHeight="1" x14ac:dyDescent="0.3"/>
    <row r="32" spans="1:4" ht="25.05" customHeight="1" x14ac:dyDescent="0.3"/>
    <row r="33" ht="25.05" customHeight="1" x14ac:dyDescent="0.3"/>
    <row r="34" ht="25.05" customHeight="1" x14ac:dyDescent="0.3"/>
    <row r="35" ht="25.05" customHeight="1" x14ac:dyDescent="0.3"/>
    <row r="36" ht="25.05" customHeight="1" x14ac:dyDescent="0.3"/>
    <row r="37" ht="25.05" customHeight="1" x14ac:dyDescent="0.3"/>
    <row r="38" ht="25.05" customHeight="1" x14ac:dyDescent="0.3"/>
    <row r="39" ht="25.05" customHeight="1" x14ac:dyDescent="0.3"/>
    <row r="40" ht="25.05" customHeight="1" x14ac:dyDescent="0.3"/>
    <row r="41" ht="25.05" customHeight="1" x14ac:dyDescent="0.3"/>
    <row r="42" ht="25.05" customHeight="1" x14ac:dyDescent="0.3"/>
  </sheetData>
  <sheetProtection sheet="1" objects="1" scenarios="1"/>
  <phoneticPr fontId="5" type="noConversion"/>
  <pageMargins left="0.7" right="0.7" top="0.78740157499999996" bottom="0.78740157499999996" header="0.3" footer="0.3"/>
  <pageSetup paperSize="9" fitToWidth="0" orientation="portrait" r:id="rId1"/>
  <colBreaks count="1" manualBreakCount="1">
    <brk id="3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C60E-2E48-D242-9049-3FD543EDB819}">
  <sheetPr>
    <pageSetUpPr fitToPage="1"/>
  </sheetPr>
  <dimension ref="A1:D35"/>
  <sheetViews>
    <sheetView showGridLines="0" tabSelected="1" topLeftCell="A32" zoomScaleNormal="100" workbookViewId="0">
      <selection activeCell="B43" sqref="B43"/>
    </sheetView>
  </sheetViews>
  <sheetFormatPr defaultColWidth="8.77734375" defaultRowHeight="15.6" x14ac:dyDescent="0.3"/>
  <cols>
    <col min="1" max="1" width="7.77734375" style="9" customWidth="1"/>
    <col min="2" max="3" width="35.77734375" style="9" customWidth="1"/>
    <col min="4" max="4" width="27.44140625" style="9" customWidth="1"/>
    <col min="5" max="16384" width="8.77734375" style="9"/>
  </cols>
  <sheetData>
    <row r="1" spans="1:4" x14ac:dyDescent="0.3">
      <c r="B1" s="10" t="s">
        <v>193</v>
      </c>
    </row>
    <row r="2" spans="1:4" ht="16.2" thickBot="1" x14ac:dyDescent="0.35"/>
    <row r="3" spans="1:4" s="11" customFormat="1" ht="25.05" customHeight="1" x14ac:dyDescent="0.3">
      <c r="B3" s="61" t="str">
        <f>Rozhodčí!$C4</f>
        <v>Hlavní rozhodčí</v>
      </c>
      <c r="C3" s="32" t="str">
        <f>VLOOKUP($B3,Rozhodčí!$C$4:$E$7,2,0)</f>
        <v>Sejbal Darek</v>
      </c>
    </row>
    <row r="4" spans="1:4" s="11" customFormat="1" ht="25.05" customHeight="1" x14ac:dyDescent="0.3">
      <c r="B4" s="62" t="str">
        <f>Rozhodčí!$C5</f>
        <v>Zástupce HR</v>
      </c>
      <c r="C4" s="33" t="str">
        <f>VLOOKUP($B4,Rozhodčí!$C$4:$E$7,2,0)</f>
        <v>Lefner Tomáš</v>
      </c>
    </row>
    <row r="5" spans="1:4" s="11" customFormat="1" ht="25.05" customHeight="1" x14ac:dyDescent="0.3">
      <c r="B5" s="62" t="str">
        <f>Rozhodčí!$C6</f>
        <v>Velitel soutěže</v>
      </c>
      <c r="C5" s="33">
        <f>VLOOKUP($B5,Rozhodčí!$C$4:$E$7,2,0)</f>
        <v>0</v>
      </c>
    </row>
    <row r="6" spans="1:4" s="11" customFormat="1" ht="25.05" customHeight="1" thickBot="1" x14ac:dyDescent="0.35">
      <c r="B6" s="63" t="str">
        <f>Rozhodčí!C7</f>
        <v>Zástupce VS</v>
      </c>
      <c r="C6" s="34">
        <f>VLOOKUP($B6,Rozhodčí!$C$4:$E$7,2,0)</f>
        <v>0</v>
      </c>
    </row>
    <row r="7" spans="1:4" s="11" customFormat="1" ht="25.05" customHeight="1" x14ac:dyDescent="0.3">
      <c r="B7"/>
      <c r="C7"/>
    </row>
    <row r="8" spans="1:4" ht="25.05" customHeight="1" x14ac:dyDescent="0.3">
      <c r="A8" s="12">
        <v>1</v>
      </c>
      <c r="B8" s="80" t="s">
        <v>1</v>
      </c>
      <c r="C8" s="81" t="str">
        <f>IFERROR(INDEX(Rozhodčí!$D$4:$Q$74,MATCH($B8,Rozhodčí!$I$4:$I$74,0),1),"")</f>
        <v>Žouželka Martin</v>
      </c>
      <c r="D8" s="68" t="str">
        <f>IF($C8&lt;&gt;"","",$B8)</f>
        <v/>
      </c>
    </row>
    <row r="9" spans="1:4" ht="25.05" customHeight="1" x14ac:dyDescent="0.3">
      <c r="A9" s="12">
        <v>2</v>
      </c>
      <c r="B9" s="17" t="s">
        <v>2</v>
      </c>
      <c r="C9" s="36" t="str">
        <f>IFERROR(INDEX(Rozhodčí!$D$4:$Q$74,MATCH($B9,Rozhodčí!$I$4:$I$74,0),1),"")</f>
        <v>Hanus Pavel</v>
      </c>
      <c r="D9" s="68" t="str">
        <f t="shared" ref="D9:D35" si="0">IF($C9&lt;&gt;"","",$B9)</f>
        <v/>
      </c>
    </row>
    <row r="10" spans="1:4" ht="25.05" customHeight="1" x14ac:dyDescent="0.3">
      <c r="A10" s="12">
        <v>3</v>
      </c>
      <c r="B10" s="17" t="s">
        <v>3</v>
      </c>
      <c r="C10" s="36" t="str">
        <f>IFERROR(INDEX(Rozhodčí!$D$4:$Q$74,MATCH($B10,Rozhodčí!$I$4:$I$74,0),1),"")</f>
        <v>Mikulášek Rostislav</v>
      </c>
      <c r="D10" s="68" t="str">
        <f t="shared" si="0"/>
        <v/>
      </c>
    </row>
    <row r="11" spans="1:4" ht="25.05" customHeight="1" x14ac:dyDescent="0.3">
      <c r="A11" s="12">
        <v>4</v>
      </c>
      <c r="B11" s="17" t="s">
        <v>4</v>
      </c>
      <c r="C11" s="36" t="str">
        <f>IFERROR(INDEX(Rozhodčí!$D$4:$Q$74,MATCH($B11,Rozhodčí!$I$4:$I$74,0),1),"")</f>
        <v>Kotrc Stanislav</v>
      </c>
      <c r="D11" s="68" t="str">
        <f t="shared" si="0"/>
        <v/>
      </c>
    </row>
    <row r="12" spans="1:4" ht="25.05" customHeight="1" x14ac:dyDescent="0.3">
      <c r="A12" s="12">
        <v>5</v>
      </c>
      <c r="B12" s="17" t="s">
        <v>8</v>
      </c>
      <c r="C12" s="36" t="str">
        <f>IFERROR(INDEX(Rozhodčí!$D$4:$Q$74,MATCH($B12,Rozhodčí!$I$4:$I$74,0),1),"")</f>
        <v>Polák Jan</v>
      </c>
      <c r="D12" s="68" t="str">
        <f t="shared" si="0"/>
        <v/>
      </c>
    </row>
    <row r="13" spans="1:4" ht="25.05" customHeight="1" x14ac:dyDescent="0.3">
      <c r="A13" s="12">
        <v>6</v>
      </c>
      <c r="B13" s="17" t="s">
        <v>9</v>
      </c>
      <c r="C13" s="36" t="str">
        <f>IFERROR(INDEX(Rozhodčí!$D$4:$Q$74,MATCH($B13,Rozhodčí!$I$4:$I$74,0),1),"")</f>
        <v>Steinerová Romana</v>
      </c>
      <c r="D13" s="68" t="str">
        <f t="shared" si="0"/>
        <v/>
      </c>
    </row>
    <row r="14" spans="1:4" ht="25.05" customHeight="1" x14ac:dyDescent="0.3">
      <c r="A14" s="12">
        <v>7</v>
      </c>
      <c r="B14" s="17" t="s">
        <v>5</v>
      </c>
      <c r="C14" s="36" t="str">
        <f>IFERROR(INDEX(Rozhodčí!$D$4:$Q$74,MATCH($B14,Rozhodčí!$I$4:$I$74,0),1),"")</f>
        <v>Nosek Martin</v>
      </c>
      <c r="D14" s="68" t="str">
        <f t="shared" si="0"/>
        <v/>
      </c>
    </row>
    <row r="15" spans="1:4" ht="25.05" customHeight="1" x14ac:dyDescent="0.3">
      <c r="A15" s="12">
        <v>8</v>
      </c>
      <c r="B15" s="17" t="s">
        <v>6</v>
      </c>
      <c r="C15" s="36" t="str">
        <f>IFERROR(INDEX(Rozhodčí!$D$4:$Q$74,MATCH($B15,Rozhodčí!$I$4:$I$74,0),1),"")</f>
        <v>Machanec Zbyněk</v>
      </c>
      <c r="D15" s="68" t="str">
        <f t="shared" si="0"/>
        <v/>
      </c>
    </row>
    <row r="16" spans="1:4" ht="25.05" customHeight="1" x14ac:dyDescent="0.3">
      <c r="A16" s="12">
        <v>9</v>
      </c>
      <c r="B16" s="17" t="s">
        <v>7</v>
      </c>
      <c r="C16" s="36" t="str">
        <f>IFERROR(INDEX(Rozhodčí!$D$4:$Q$74,MATCH($B16,Rozhodčí!$I$4:$I$74,0),1),"")</f>
        <v>Fürst Jiří</v>
      </c>
      <c r="D16" s="68" t="str">
        <f t="shared" si="0"/>
        <v/>
      </c>
    </row>
    <row r="17" spans="1:4" ht="25.05" customHeight="1" x14ac:dyDescent="0.3">
      <c r="A17" s="12">
        <v>10</v>
      </c>
      <c r="B17" s="17" t="s">
        <v>10</v>
      </c>
      <c r="C17" s="36" t="str">
        <f>IFERROR(INDEX(Rozhodčí!$D$4:$Q$74,MATCH($B17,Rozhodčí!$I$4:$I$74,0),1),"")</f>
        <v>Mergl David</v>
      </c>
      <c r="D17" s="68" t="str">
        <f t="shared" si="0"/>
        <v/>
      </c>
    </row>
    <row r="18" spans="1:4" ht="25.05" customHeight="1" x14ac:dyDescent="0.3">
      <c r="A18" s="12">
        <v>11</v>
      </c>
      <c r="B18" s="17" t="s">
        <v>11</v>
      </c>
      <c r="C18" s="36" t="str">
        <f>IFERROR(INDEX(Rozhodčí!$D$4:$Q$74,MATCH($B18,Rozhodčí!$I$4:$I$74,0),1),"")</f>
        <v>Dyntr Jaroslav</v>
      </c>
      <c r="D18" s="68" t="str">
        <f t="shared" si="0"/>
        <v/>
      </c>
    </row>
    <row r="19" spans="1:4" ht="25.05" customHeight="1" x14ac:dyDescent="0.3">
      <c r="A19" s="12">
        <v>12</v>
      </c>
      <c r="B19" s="17" t="s">
        <v>12</v>
      </c>
      <c r="C19" s="36" t="str">
        <f>IFERROR(INDEX(Rozhodčí!$D$4:$Q$74,MATCH($B19,Rozhodčí!$I$4:$I$74,0),1),"")</f>
        <v>Korytár František</v>
      </c>
      <c r="D19" s="68" t="str">
        <f t="shared" si="0"/>
        <v/>
      </c>
    </row>
    <row r="20" spans="1:4" ht="25.05" customHeight="1" x14ac:dyDescent="0.3">
      <c r="A20" s="12">
        <v>13</v>
      </c>
      <c r="B20" s="17" t="s">
        <v>13</v>
      </c>
      <c r="C20" s="36" t="str">
        <f>IFERROR(INDEX(Rozhodčí!$D$4:$Q$74,MATCH($B20,Rozhodčí!$I$4:$I$74,0),1),"")</f>
        <v>Štrait Kamil</v>
      </c>
      <c r="D20" s="68" t="str">
        <f t="shared" si="0"/>
        <v/>
      </c>
    </row>
    <row r="21" spans="1:4" ht="25.05" customHeight="1" x14ac:dyDescent="0.3">
      <c r="A21" s="12">
        <v>14</v>
      </c>
      <c r="B21" s="17" t="s">
        <v>14</v>
      </c>
      <c r="C21" s="36" t="str">
        <f>IFERROR(INDEX(Rozhodčí!$D$4:$Q$74,MATCH($B21,Rozhodčí!$I$4:$I$74,0),1),"")</f>
        <v>Nováková Vendula</v>
      </c>
      <c r="D21" s="68" t="str">
        <f t="shared" si="0"/>
        <v/>
      </c>
    </row>
    <row r="22" spans="1:4" ht="25.05" customHeight="1" x14ac:dyDescent="0.3">
      <c r="A22" s="12">
        <v>15</v>
      </c>
      <c r="B22" s="17" t="s">
        <v>15</v>
      </c>
      <c r="C22" s="36" t="str">
        <f>IFERROR(INDEX(Rozhodčí!$D$4:$Q$74,MATCH($B22,Rozhodčí!$I$4:$I$74,0),1),"")</f>
        <v>Novák Jaroslav</v>
      </c>
      <c r="D22" s="68" t="str">
        <f t="shared" si="0"/>
        <v/>
      </c>
    </row>
    <row r="23" spans="1:4" ht="25.05" customHeight="1" x14ac:dyDescent="0.3">
      <c r="A23" s="12">
        <v>16</v>
      </c>
      <c r="B23" s="17" t="s">
        <v>16</v>
      </c>
      <c r="C23" s="36" t="str">
        <f>IFERROR(INDEX(Rozhodčí!$D$4:$Q$74,MATCH($B23,Rozhodčí!$I$4:$I$74,0),1),"")</f>
        <v>Pokorný Tomáš</v>
      </c>
      <c r="D23" s="68" t="str">
        <f t="shared" si="0"/>
        <v/>
      </c>
    </row>
    <row r="24" spans="1:4" ht="25.05" customHeight="1" x14ac:dyDescent="0.3">
      <c r="A24" s="12">
        <v>17</v>
      </c>
      <c r="B24" s="17" t="s">
        <v>17</v>
      </c>
      <c r="C24" s="36" t="str">
        <f>IFERROR(INDEX(Rozhodčí!$D$4:$Q$74,MATCH($B24,Rozhodčí!$I$4:$I$74,0),1),"")</f>
        <v>Musil Pavel (ÚSK)</v>
      </c>
      <c r="D24" s="68" t="str">
        <f t="shared" si="0"/>
        <v/>
      </c>
    </row>
    <row r="25" spans="1:4" ht="25.05" customHeight="1" x14ac:dyDescent="0.3">
      <c r="A25" s="12">
        <v>18</v>
      </c>
      <c r="B25" s="17" t="s">
        <v>18</v>
      </c>
      <c r="C25" s="36" t="str">
        <f>IFERROR(INDEX(Rozhodčí!$D$4:$Q$74,MATCH($B25,Rozhodčí!$I$4:$I$74,0),1),"")</f>
        <v>Dvořák Ladislav</v>
      </c>
      <c r="D25" s="68" t="str">
        <f t="shared" si="0"/>
        <v/>
      </c>
    </row>
    <row r="26" spans="1:4" ht="25.05" customHeight="1" x14ac:dyDescent="0.3">
      <c r="A26" s="12">
        <v>19</v>
      </c>
      <c r="B26" s="17" t="s">
        <v>19</v>
      </c>
      <c r="C26" s="36" t="str">
        <f>IFERROR(INDEX(Rozhodčí!$D$4:$Q$74,MATCH($B26,Rozhodčí!$I$4:$I$74,0),1),"")</f>
        <v>Mai Vladimír</v>
      </c>
      <c r="D26" s="68" t="str">
        <f t="shared" si="0"/>
        <v/>
      </c>
    </row>
    <row r="27" spans="1:4" ht="25.05" customHeight="1" x14ac:dyDescent="0.3">
      <c r="A27" s="12">
        <v>20</v>
      </c>
      <c r="B27" s="17" t="s">
        <v>20</v>
      </c>
      <c r="C27" s="36" t="str">
        <f>IFERROR(INDEX(Rozhodčí!$D$4:$Q$74,MATCH($B27,Rozhodčí!$I$4:$I$74,0),1),"")</f>
        <v>Pospěch Miloslav</v>
      </c>
      <c r="D27" s="68" t="str">
        <f t="shared" si="0"/>
        <v/>
      </c>
    </row>
    <row r="28" spans="1:4" ht="25.05" customHeight="1" x14ac:dyDescent="0.3">
      <c r="A28" s="12">
        <v>21</v>
      </c>
      <c r="B28" s="17" t="s">
        <v>21</v>
      </c>
      <c r="C28" s="36" t="str">
        <f>IFERROR(INDEX(Rozhodčí!$D$4:$Q$74,MATCH($B28,Rozhodčí!$I$4:$I$74,0),1),"")</f>
        <v>Pytlová Petra</v>
      </c>
      <c r="D28" s="68" t="str">
        <f t="shared" si="0"/>
        <v/>
      </c>
    </row>
    <row r="29" spans="1:4" ht="25.05" customHeight="1" x14ac:dyDescent="0.3">
      <c r="A29" s="12">
        <v>22</v>
      </c>
      <c r="B29" s="17" t="s">
        <v>22</v>
      </c>
      <c r="C29" s="36" t="str">
        <f>IFERROR(INDEX(Rozhodčí!$D$4:$Q$74,MATCH($B29,Rozhodčí!$I$4:$I$74,0),1),"")</f>
        <v>Šulc Jan (STČK)</v>
      </c>
      <c r="D29" s="68" t="str">
        <f t="shared" si="0"/>
        <v/>
      </c>
    </row>
    <row r="30" spans="1:4" ht="25.05" customHeight="1" x14ac:dyDescent="0.3">
      <c r="A30" s="12">
        <v>23</v>
      </c>
      <c r="B30" s="17" t="s">
        <v>23</v>
      </c>
      <c r="C30" s="36" t="str">
        <f>IFERROR(INDEX(Rozhodčí!$D$4:$Q$74,MATCH($B30,Rozhodčí!$I$4:$I$74,0),1),"")</f>
        <v>Mrózek Marián</v>
      </c>
      <c r="D30" s="68" t="str">
        <f t="shared" si="0"/>
        <v/>
      </c>
    </row>
    <row r="31" spans="1:4" ht="25.05" customHeight="1" x14ac:dyDescent="0.3">
      <c r="A31" s="12">
        <v>24</v>
      </c>
      <c r="B31" s="17" t="s">
        <v>24</v>
      </c>
      <c r="C31" s="36" t="str">
        <f>IFERROR(INDEX(Rozhodčí!$D$4:$Q$74,MATCH($B31,Rozhodčí!$I$4:$I$74,0),1),"")</f>
        <v>Rytíř Martin</v>
      </c>
      <c r="D31" s="68" t="str">
        <f t="shared" si="0"/>
        <v/>
      </c>
    </row>
    <row r="32" spans="1:4" ht="25.05" customHeight="1" x14ac:dyDescent="0.3">
      <c r="A32" s="12">
        <v>25</v>
      </c>
      <c r="B32" s="17" t="s">
        <v>25</v>
      </c>
      <c r="C32" s="36" t="str">
        <f>IFERROR(INDEX(Rozhodčí!$D$4:$Q$74,MATCH($B32,Rozhodčí!$I$4:$I$74,0),1),"")</f>
        <v>Šeps Michal</v>
      </c>
      <c r="D32" s="68" t="str">
        <f t="shared" si="0"/>
        <v/>
      </c>
    </row>
    <row r="33" spans="1:4" ht="25.05" customHeight="1" x14ac:dyDescent="0.3">
      <c r="A33" s="12">
        <v>26</v>
      </c>
      <c r="B33" s="17" t="s">
        <v>26</v>
      </c>
      <c r="C33" s="36" t="str">
        <f>IFERROR(INDEX(Rozhodčí!$D$4:$Q$74,MATCH($B33,Rozhodčí!$I$4:$I$74,0),1),"")</f>
        <v>Marek Ivan</v>
      </c>
      <c r="D33" s="68" t="str">
        <f t="shared" si="0"/>
        <v/>
      </c>
    </row>
    <row r="34" spans="1:4" ht="25.05" customHeight="1" x14ac:dyDescent="0.3">
      <c r="A34" s="12">
        <v>27</v>
      </c>
      <c r="B34" s="17" t="s">
        <v>27</v>
      </c>
      <c r="C34" s="36" t="str">
        <f>IFERROR(INDEX(Rozhodčí!$D$4:$Q$74,MATCH($B34,Rozhodčí!$I$4:$I$74,0),1),"")</f>
        <v>Šulc Bohuslav (PAK)</v>
      </c>
      <c r="D34" s="68" t="str">
        <f t="shared" si="0"/>
        <v/>
      </c>
    </row>
    <row r="35" spans="1:4" ht="25.05" customHeight="1" x14ac:dyDescent="0.3">
      <c r="A35" s="12">
        <v>28</v>
      </c>
      <c r="B35" s="82" t="s">
        <v>28</v>
      </c>
      <c r="C35" s="83" t="str">
        <f>IFERROR(INDEX(Rozhodčí!$D$4:$Q$74,MATCH($B35,Rozhodčí!$I$4:$I$74,0),1),"")</f>
        <v>Otrusina Zdeněk</v>
      </c>
      <c r="D35" s="68" t="str">
        <f t="shared" si="0"/>
        <v/>
      </c>
    </row>
  </sheetData>
  <sheetProtection sheet="1" objects="1" scenarios="1"/>
  <phoneticPr fontId="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4" fitToWidth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4752-3ABF-9E43-89BA-36C70F74CFAF}">
  <sheetPr>
    <pageSetUpPr fitToPage="1"/>
  </sheetPr>
  <dimension ref="A1:D32"/>
  <sheetViews>
    <sheetView showGridLines="0" topLeftCell="A7" zoomScaleNormal="100" workbookViewId="0">
      <selection activeCell="C12" sqref="C12"/>
    </sheetView>
  </sheetViews>
  <sheetFormatPr defaultColWidth="8.77734375" defaultRowHeight="14.4" x14ac:dyDescent="0.3"/>
  <cols>
    <col min="1" max="1" width="7.77734375" customWidth="1"/>
    <col min="2" max="2" width="35.77734375" customWidth="1"/>
    <col min="3" max="3" width="35.77734375" style="37" customWidth="1"/>
    <col min="4" max="4" width="20.33203125" customWidth="1"/>
  </cols>
  <sheetData>
    <row r="1" spans="1:4" ht="21" x14ac:dyDescent="0.4">
      <c r="B1" s="4" t="s">
        <v>190</v>
      </c>
    </row>
    <row r="2" spans="1:4" ht="15" thickBot="1" x14ac:dyDescent="0.35"/>
    <row r="3" spans="1:4" ht="25.05" customHeight="1" x14ac:dyDescent="0.3">
      <c r="B3" s="61" t="str">
        <f>Rozhodčí!$C4</f>
        <v>Hlavní rozhodčí</v>
      </c>
      <c r="C3" s="32" t="str">
        <f>VLOOKUP($B3,Rozhodčí!$C$4:$E$7,2,0)</f>
        <v>Sejbal Darek</v>
      </c>
    </row>
    <row r="4" spans="1:4" ht="25.05" customHeight="1" x14ac:dyDescent="0.3">
      <c r="B4" s="62" t="str">
        <f>Rozhodčí!$C5</f>
        <v>Zástupce HR</v>
      </c>
      <c r="C4" s="33" t="str">
        <f>VLOOKUP($B4,Rozhodčí!$C$4:$E$7,2,0)</f>
        <v>Lefner Tomáš</v>
      </c>
    </row>
    <row r="5" spans="1:4" ht="25.05" customHeight="1" x14ac:dyDescent="0.3">
      <c r="B5" s="62" t="str">
        <f>Rozhodčí!$C6</f>
        <v>Velitel soutěže</v>
      </c>
      <c r="C5" s="33">
        <f>VLOOKUP($B5,Rozhodčí!$C$4:$E$7,2,0)</f>
        <v>0</v>
      </c>
    </row>
    <row r="6" spans="1:4" ht="25.05" customHeight="1" thickBot="1" x14ac:dyDescent="0.35">
      <c r="B6" s="63" t="str">
        <f>Rozhodčí!C7</f>
        <v>Zástupce VS</v>
      </c>
      <c r="C6" s="34">
        <f>VLOOKUP($B6,Rozhodčí!$C$4:$E$7,2,0)</f>
        <v>0</v>
      </c>
    </row>
    <row r="7" spans="1:4" ht="25.05" customHeight="1" x14ac:dyDescent="0.3">
      <c r="C7"/>
    </row>
    <row r="8" spans="1:4" ht="25.05" customHeight="1" x14ac:dyDescent="0.3">
      <c r="A8" s="7">
        <v>1</v>
      </c>
      <c r="B8" s="18" t="s">
        <v>1</v>
      </c>
      <c r="C8" s="35" t="str">
        <f>IFERROR(INDEX(Rozhodčí!$D$4:$Q$74,MATCH($B8,Rozhodčí!$H$4:$H$74,0),1),"")</f>
        <v>Mácová Milada</v>
      </c>
      <c r="D8" s="69" t="str">
        <f>IF($C8&lt;&gt;"","",$B8)</f>
        <v/>
      </c>
    </row>
    <row r="9" spans="1:4" ht="25.05" customHeight="1" x14ac:dyDescent="0.3">
      <c r="A9" s="7">
        <v>2</v>
      </c>
      <c r="B9" s="17" t="s">
        <v>2</v>
      </c>
      <c r="C9" s="36" t="str">
        <f>IFERROR(INDEX(Rozhodčí!$D$4:$Q$74,MATCH($B9,Rozhodčí!$H$4:$H$74,0),1),"")</f>
        <v>Jirouš Rostislav</v>
      </c>
      <c r="D9" s="69" t="str">
        <f t="shared" ref="D9:D32" si="0">IF($C9&lt;&gt;"","",$B9)</f>
        <v/>
      </c>
    </row>
    <row r="10" spans="1:4" ht="25.05" customHeight="1" x14ac:dyDescent="0.3">
      <c r="A10" s="7">
        <v>3</v>
      </c>
      <c r="B10" s="17" t="s">
        <v>3</v>
      </c>
      <c r="C10" s="36" t="str">
        <f>IFERROR(INDEX(Rozhodčí!$D$4:$Q$74,MATCH($B10,Rozhodčí!$H$4:$H$74,0),1),"")</f>
        <v>Biskup Ladislav</v>
      </c>
      <c r="D10" s="69" t="str">
        <f t="shared" si="0"/>
        <v/>
      </c>
    </row>
    <row r="11" spans="1:4" ht="25.05" customHeight="1" x14ac:dyDescent="0.3">
      <c r="A11" s="7">
        <v>4</v>
      </c>
      <c r="B11" s="17" t="s">
        <v>4</v>
      </c>
      <c r="C11" s="36" t="str">
        <f>IFERROR(INDEX(Rozhodčí!$D$4:$Q$74,MATCH($B11,Rozhodčí!$H$4:$H$74,0),1),"")</f>
        <v>Filip Květoslav</v>
      </c>
      <c r="D11" s="69" t="str">
        <f t="shared" si="0"/>
        <v/>
      </c>
    </row>
    <row r="12" spans="1:4" ht="25.05" customHeight="1" x14ac:dyDescent="0.3">
      <c r="A12" s="7">
        <v>5</v>
      </c>
      <c r="B12" s="17" t="s">
        <v>8</v>
      </c>
      <c r="C12" s="36" t="str">
        <f>IFERROR(INDEX(Rozhodčí!$D$4:$Q$74,MATCH($B12,Rozhodčí!$H$4:$H$74,0),1),"")</f>
        <v>Frgalová Věra</v>
      </c>
      <c r="D12" s="69" t="str">
        <f t="shared" si="0"/>
        <v/>
      </c>
    </row>
    <row r="13" spans="1:4" ht="25.05" customHeight="1" x14ac:dyDescent="0.3">
      <c r="A13" s="7">
        <v>6</v>
      </c>
      <c r="B13" s="17" t="s">
        <v>9</v>
      </c>
      <c r="C13" s="36" t="str">
        <f>IFERROR(INDEX(Rozhodčí!$D$4:$Q$74,MATCH($B13,Rozhodčí!$H$4:$H$74,0),1),"")</f>
        <v>Vilímková Dana</v>
      </c>
      <c r="D13" s="69" t="str">
        <f t="shared" si="0"/>
        <v/>
      </c>
    </row>
    <row r="14" spans="1:4" ht="25.05" customHeight="1" x14ac:dyDescent="0.3">
      <c r="A14" s="7">
        <v>7</v>
      </c>
      <c r="B14" s="17" t="s">
        <v>5</v>
      </c>
      <c r="C14" s="36" t="str">
        <f>IFERROR(INDEX(Rozhodčí!$D$4:$Q$74,MATCH($B14,Rozhodčí!$H$4:$H$74,0),1),"")</f>
        <v>Kalčík Pavel</v>
      </c>
      <c r="D14" s="69" t="str">
        <f t="shared" si="0"/>
        <v/>
      </c>
    </row>
    <row r="15" spans="1:4" ht="25.05" customHeight="1" x14ac:dyDescent="0.3">
      <c r="A15" s="7">
        <v>8</v>
      </c>
      <c r="B15" s="17" t="s">
        <v>6</v>
      </c>
      <c r="C15" s="36" t="str">
        <f>IFERROR(INDEX(Rozhodčí!$D$4:$Q$74,MATCH($B15,Rozhodčí!$H$4:$H$74,0),1),"")</f>
        <v>Fešar Radomír</v>
      </c>
      <c r="D15" s="69" t="str">
        <f t="shared" si="0"/>
        <v/>
      </c>
    </row>
    <row r="16" spans="1:4" ht="25.05" customHeight="1" x14ac:dyDescent="0.3">
      <c r="A16" s="7">
        <v>9</v>
      </c>
      <c r="B16" s="17" t="s">
        <v>7</v>
      </c>
      <c r="C16" s="36" t="str">
        <f>IFERROR(INDEX(Rozhodčí!$D$4:$Q$74,MATCH($B16,Rozhodčí!$H$4:$H$74,0),1),"")</f>
        <v>Spilka Martin</v>
      </c>
      <c r="D16" s="69" t="str">
        <f t="shared" si="0"/>
        <v/>
      </c>
    </row>
    <row r="17" spans="1:4" ht="25.05" customHeight="1" x14ac:dyDescent="0.3">
      <c r="A17" s="7">
        <v>10</v>
      </c>
      <c r="B17" s="17" t="s">
        <v>200</v>
      </c>
      <c r="C17" s="36" t="str">
        <f>IFERROR(INDEX(Rozhodčí!$D$4:$Q$74,MATCH($B17,Rozhodčí!$H$4:$H$74,0),1),"")</f>
        <v>Beneš Libor</v>
      </c>
      <c r="D17" s="69" t="str">
        <f t="shared" si="0"/>
        <v/>
      </c>
    </row>
    <row r="18" spans="1:4" ht="25.05" customHeight="1" x14ac:dyDescent="0.3">
      <c r="A18" s="7">
        <v>11</v>
      </c>
      <c r="B18" s="17" t="s">
        <v>29</v>
      </c>
      <c r="C18" s="36" t="str">
        <f>IFERROR(INDEX(Rozhodčí!$D$4:$Q$74,MATCH($B18,Rozhodčí!$H$4:$H$74,0),1),"")</f>
        <v>Neufingerová Lenka</v>
      </c>
      <c r="D18" s="69" t="str">
        <f t="shared" si="0"/>
        <v/>
      </c>
    </row>
    <row r="19" spans="1:4" ht="25.05" customHeight="1" x14ac:dyDescent="0.3">
      <c r="A19" s="7">
        <v>12</v>
      </c>
      <c r="B19" s="17" t="s">
        <v>30</v>
      </c>
      <c r="C19" s="36" t="str">
        <f>IFERROR(INDEX(Rozhodčí!$D$4:$Q$74,MATCH($B19,Rozhodčí!$H$4:$H$74,0),1),"")</f>
        <v xml:space="preserve">Rudžiková Karolína </v>
      </c>
      <c r="D19" s="69" t="str">
        <f t="shared" si="0"/>
        <v/>
      </c>
    </row>
    <row r="20" spans="1:4" ht="25.05" customHeight="1" x14ac:dyDescent="0.3">
      <c r="A20" s="7">
        <v>13</v>
      </c>
      <c r="B20" s="17" t="s">
        <v>170</v>
      </c>
      <c r="C20" s="36" t="str">
        <f>IFERROR(INDEX(Rozhodčí!$D$4:$Q$74,MATCH($B20,Rozhodčí!$H$4:$H$74,0),1),"")</f>
        <v>Karasová Martina</v>
      </c>
      <c r="D20" s="69" t="str">
        <f t="shared" si="0"/>
        <v/>
      </c>
    </row>
    <row r="21" spans="1:4" ht="25.05" customHeight="1" x14ac:dyDescent="0.3">
      <c r="A21" s="7">
        <v>14</v>
      </c>
      <c r="B21" s="17" t="s">
        <v>31</v>
      </c>
      <c r="C21" s="36" t="str">
        <f>IFERROR(INDEX(Rozhodčí!$D$4:$Q$74,MATCH($B21,Rozhodčí!$H$4:$H$74,0),1),"")</f>
        <v>Rous Tomáš</v>
      </c>
      <c r="D21" s="69" t="str">
        <f t="shared" si="0"/>
        <v/>
      </c>
    </row>
    <row r="22" spans="1:4" ht="25.05" customHeight="1" x14ac:dyDescent="0.3">
      <c r="A22" s="7">
        <v>15</v>
      </c>
      <c r="B22" s="17" t="s">
        <v>32</v>
      </c>
      <c r="C22" s="36" t="str">
        <f>IFERROR(INDEX(Rozhodčí!$D$4:$Q$74,MATCH($B22,Rozhodčí!$H$4:$H$74,0),1),"")</f>
        <v>Hudáková Věra</v>
      </c>
      <c r="D22" s="69" t="str">
        <f t="shared" si="0"/>
        <v/>
      </c>
    </row>
    <row r="23" spans="1:4" ht="25.05" customHeight="1" x14ac:dyDescent="0.3">
      <c r="A23" s="7">
        <v>16</v>
      </c>
      <c r="B23" s="17" t="s">
        <v>41</v>
      </c>
      <c r="C23" s="36" t="str">
        <f>IFERROR(INDEX(Rozhodčí!$D$4:$Q$74,MATCH($B23,Rozhodčí!$H$4:$H$74,0),1),"")</f>
        <v>Jurek Vladimír</v>
      </c>
      <c r="D23" s="69" t="str">
        <f t="shared" si="0"/>
        <v/>
      </c>
    </row>
    <row r="24" spans="1:4" ht="25.05" customHeight="1" x14ac:dyDescent="0.3">
      <c r="A24" s="7">
        <v>17</v>
      </c>
      <c r="B24" s="17" t="s">
        <v>33</v>
      </c>
      <c r="C24" s="36" t="str">
        <f>IFERROR(INDEX(Rozhodčí!$D$4:$Q$74,MATCH($B24,Rozhodčí!$H$4:$H$74,0),1),"")</f>
        <v xml:space="preserve">Schön Martin </v>
      </c>
      <c r="D24" s="69" t="str">
        <f t="shared" si="0"/>
        <v/>
      </c>
    </row>
    <row r="25" spans="1:4" ht="25.05" customHeight="1" x14ac:dyDescent="0.3">
      <c r="A25" s="7">
        <v>18</v>
      </c>
      <c r="B25" s="17" t="s">
        <v>34</v>
      </c>
      <c r="C25" s="36" t="str">
        <f>IFERROR(INDEX(Rozhodčí!$D$4:$Q$74,MATCH($B25,Rozhodčí!$H$4:$H$74,0),1),"")</f>
        <v>Myslín Josef</v>
      </c>
      <c r="D25" s="69" t="str">
        <f t="shared" si="0"/>
        <v/>
      </c>
    </row>
    <row r="26" spans="1:4" ht="25.05" customHeight="1" x14ac:dyDescent="0.3">
      <c r="A26" s="7">
        <v>19</v>
      </c>
      <c r="B26" s="17" t="s">
        <v>43</v>
      </c>
      <c r="C26" s="36" t="str">
        <f>IFERROR(INDEX(Rozhodčí!$D$4:$Q$74,MATCH($B26,Rozhodčí!$H$4:$H$74,0),1),"")</f>
        <v>Pospíšil Miloslav</v>
      </c>
      <c r="D26" s="69" t="str">
        <f t="shared" si="0"/>
        <v/>
      </c>
    </row>
    <row r="27" spans="1:4" ht="25.05" customHeight="1" x14ac:dyDescent="0.3">
      <c r="A27" s="7">
        <v>20</v>
      </c>
      <c r="B27" s="17" t="s">
        <v>35</v>
      </c>
      <c r="C27" s="36" t="str">
        <f>IFERROR(INDEX(Rozhodčí!$D$4:$Q$74,MATCH($B27,Rozhodčí!$H$4:$H$74,0),1),"")</f>
        <v xml:space="preserve">Oprchalská Markéta </v>
      </c>
      <c r="D27" s="69" t="str">
        <f t="shared" si="0"/>
        <v/>
      </c>
    </row>
    <row r="28" spans="1:4" ht="25.05" customHeight="1" x14ac:dyDescent="0.3">
      <c r="A28" s="7">
        <v>21</v>
      </c>
      <c r="B28" s="17" t="s">
        <v>36</v>
      </c>
      <c r="C28" s="36" t="str">
        <f>IFERROR(INDEX(Rozhodčí!$D$4:$Q$74,MATCH($B28,Rozhodčí!$H$4:$H$74,0),1),"")</f>
        <v>Havlíčková Dana</v>
      </c>
      <c r="D28" s="69" t="str">
        <f t="shared" si="0"/>
        <v/>
      </c>
    </row>
    <row r="29" spans="1:4" ht="25.05" customHeight="1" x14ac:dyDescent="0.3">
      <c r="A29" s="7">
        <v>22</v>
      </c>
      <c r="B29" s="17" t="s">
        <v>45</v>
      </c>
      <c r="C29" s="36" t="str">
        <f>IFERROR(INDEX(Rozhodčí!$D$4:$Q$74,MATCH($B29,Rozhodčí!$H$4:$H$74,0),1),"")</f>
        <v>Vovsíková Eva</v>
      </c>
      <c r="D29" s="69" t="str">
        <f t="shared" si="0"/>
        <v/>
      </c>
    </row>
    <row r="30" spans="1:4" ht="25.05" customHeight="1" x14ac:dyDescent="0.3">
      <c r="A30" s="7">
        <v>23</v>
      </c>
      <c r="B30" s="17" t="s">
        <v>26</v>
      </c>
      <c r="C30" s="36" t="str">
        <f>IFERROR(INDEX(Rozhodčí!$D$4:$Q$74,MATCH($B30,Rozhodčí!$H$4:$H$74,0),1),"")</f>
        <v>Šulc Bohuslav (PAK)</v>
      </c>
      <c r="D30" s="69" t="str">
        <f t="shared" si="0"/>
        <v/>
      </c>
    </row>
    <row r="31" spans="1:4" ht="25.05" customHeight="1" x14ac:dyDescent="0.3">
      <c r="A31" s="7">
        <v>24</v>
      </c>
      <c r="B31" s="17" t="s">
        <v>27</v>
      </c>
      <c r="C31" s="36" t="str">
        <f>IFERROR(INDEX(Rozhodčí!$D$4:$Q$74,MATCH($B31,Rozhodčí!$H$4:$H$74,0),1),"")</f>
        <v>Žouželka Martin</v>
      </c>
      <c r="D31" s="69" t="str">
        <f t="shared" si="0"/>
        <v/>
      </c>
    </row>
    <row r="32" spans="1:4" ht="25.05" customHeight="1" x14ac:dyDescent="0.3">
      <c r="A32" s="7">
        <v>25</v>
      </c>
      <c r="B32" s="82" t="s">
        <v>28</v>
      </c>
      <c r="C32" s="83" t="str">
        <f>IFERROR(INDEX(Rozhodčí!$D$4:$Q$74,MATCH($B32,Rozhodčí!$H$4:$H$74,0),1),"")</f>
        <v>Otrusina Zdeněk</v>
      </c>
      <c r="D32" s="69" t="str">
        <f t="shared" si="0"/>
        <v/>
      </c>
    </row>
  </sheetData>
  <sheetProtection sheet="1" objects="1" scenarios="1"/>
  <phoneticPr fontId="5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1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087B-00F7-B541-841E-C0082E8D1E47}">
  <sheetPr>
    <pageSetUpPr fitToPage="1"/>
  </sheetPr>
  <dimension ref="A1:D36"/>
  <sheetViews>
    <sheetView showGridLines="0" zoomScaleNormal="100" workbookViewId="0">
      <selection activeCell="J17" sqref="J17"/>
    </sheetView>
  </sheetViews>
  <sheetFormatPr defaultColWidth="8.77734375" defaultRowHeight="14.4" x14ac:dyDescent="0.3"/>
  <cols>
    <col min="1" max="1" width="7.77734375" style="7" customWidth="1"/>
    <col min="2" max="2" width="35.77734375" style="15" customWidth="1"/>
    <col min="3" max="3" width="35.77734375" style="37" customWidth="1"/>
    <col min="4" max="4" width="20.44140625" customWidth="1"/>
  </cols>
  <sheetData>
    <row r="1" spans="1:4" ht="21" x14ac:dyDescent="0.4">
      <c r="B1" s="16" t="s">
        <v>191</v>
      </c>
    </row>
    <row r="2" spans="1:4" ht="15" thickBot="1" x14ac:dyDescent="0.35"/>
    <row r="3" spans="1:4" s="13" customFormat="1" ht="25.05" customHeight="1" x14ac:dyDescent="0.3">
      <c r="A3" s="14"/>
      <c r="B3" s="61" t="str">
        <f>Rozhodčí!$C4</f>
        <v>Hlavní rozhodčí</v>
      </c>
      <c r="C3" s="32" t="str">
        <f>VLOOKUP($B3,Rozhodčí!$C$4:$E$7,2,0)</f>
        <v>Sejbal Darek</v>
      </c>
    </row>
    <row r="4" spans="1:4" s="13" customFormat="1" ht="25.05" customHeight="1" x14ac:dyDescent="0.3">
      <c r="A4" s="14"/>
      <c r="B4" s="62" t="str">
        <f>Rozhodčí!$C5</f>
        <v>Zástupce HR</v>
      </c>
      <c r="C4" s="33" t="str">
        <f>VLOOKUP($B4,Rozhodčí!$C$4:$E$7,2,0)</f>
        <v>Lefner Tomáš</v>
      </c>
    </row>
    <row r="5" spans="1:4" s="13" customFormat="1" ht="25.05" customHeight="1" x14ac:dyDescent="0.3">
      <c r="A5" s="14"/>
      <c r="B5" s="62" t="str">
        <f>Rozhodčí!$C6</f>
        <v>Velitel soutěže</v>
      </c>
      <c r="C5" s="33">
        <f>VLOOKUP($B5,Rozhodčí!$C$4:$E$7,2,0)</f>
        <v>0</v>
      </c>
    </row>
    <row r="6" spans="1:4" s="13" customFormat="1" ht="25.05" customHeight="1" thickBot="1" x14ac:dyDescent="0.35">
      <c r="A6" s="14"/>
      <c r="B6" s="63" t="str">
        <f>Rozhodčí!C7</f>
        <v>Zástupce VS</v>
      </c>
      <c r="C6" s="34">
        <f>VLOOKUP($B6,Rozhodčí!$C$4:$E$7,2,0)</f>
        <v>0</v>
      </c>
    </row>
    <row r="7" spans="1:4" s="13" customFormat="1" ht="25.05" customHeight="1" x14ac:dyDescent="0.3">
      <c r="A7" s="14"/>
      <c r="B7"/>
      <c r="C7"/>
    </row>
    <row r="8" spans="1:4" s="13" customFormat="1" ht="25.05" customHeight="1" x14ac:dyDescent="0.3">
      <c r="A8" s="14">
        <v>1</v>
      </c>
      <c r="B8" s="18" t="s">
        <v>1</v>
      </c>
      <c r="C8" s="38" t="str">
        <f>IFERROR(INDEX(Rozhodčí!$D$4:$Q$74,MATCH($B8,Rozhodčí!$F$4:$F$74,0),1),"")</f>
        <v>Dušek Libor</v>
      </c>
      <c r="D8" s="70" t="str">
        <f>IF($C8&lt;&gt;"","",$B8)</f>
        <v/>
      </c>
    </row>
    <row r="9" spans="1:4" s="13" customFormat="1" ht="25.05" customHeight="1" x14ac:dyDescent="0.3">
      <c r="A9" s="14">
        <v>2</v>
      </c>
      <c r="B9" s="17" t="s">
        <v>2</v>
      </c>
      <c r="C9" s="39" t="str">
        <f>IFERROR(INDEX(Rozhodčí!$D$4:$Q$74,MATCH($B9,Rozhodčí!$F$4:$F$74,0),1),"")</f>
        <v>Hrnčíř Aleš</v>
      </c>
      <c r="D9" s="70" t="str">
        <f t="shared" ref="D9:D36" si="0">IF($C9&lt;&gt;"","",$B9)</f>
        <v/>
      </c>
    </row>
    <row r="10" spans="1:4" s="13" customFormat="1" ht="25.05" customHeight="1" x14ac:dyDescent="0.3">
      <c r="A10" s="14">
        <v>3</v>
      </c>
      <c r="B10" s="17" t="s">
        <v>3</v>
      </c>
      <c r="C10" s="39" t="str">
        <f>IFERROR(INDEX(Rozhodčí!$D$4:$Q$74,MATCH($B10,Rozhodčí!$F$4:$F$74,0),1),"")</f>
        <v>Kotrc Stanislav</v>
      </c>
      <c r="D10" s="70" t="str">
        <f t="shared" si="0"/>
        <v/>
      </c>
    </row>
    <row r="11" spans="1:4" s="13" customFormat="1" ht="25.05" customHeight="1" x14ac:dyDescent="0.3">
      <c r="A11" s="14">
        <v>4</v>
      </c>
      <c r="B11" s="17" t="s">
        <v>4</v>
      </c>
      <c r="C11" s="39" t="str">
        <f>IFERROR(INDEX(Rozhodčí!$D$4:$Q$74,MATCH($B11,Rozhodčí!$F$4:$F$74,0),1),"")</f>
        <v>Mikulášek Rostislav</v>
      </c>
      <c r="D11" s="70" t="str">
        <f t="shared" si="0"/>
        <v/>
      </c>
    </row>
    <row r="12" spans="1:4" s="13" customFormat="1" ht="25.05" customHeight="1" x14ac:dyDescent="0.3">
      <c r="A12" s="14">
        <v>5</v>
      </c>
      <c r="B12" s="17" t="s">
        <v>8</v>
      </c>
      <c r="C12" s="39" t="str">
        <f>IFERROR(INDEX(Rozhodčí!$D$4:$Q$74,MATCH($B12,Rozhodčí!$F$4:$F$74,0),1),"")</f>
        <v>Polák Jan</v>
      </c>
      <c r="D12" s="70" t="str">
        <f t="shared" si="0"/>
        <v/>
      </c>
    </row>
    <row r="13" spans="1:4" s="13" customFormat="1" ht="25.05" customHeight="1" x14ac:dyDescent="0.3">
      <c r="A13" s="14">
        <v>6</v>
      </c>
      <c r="B13" s="17" t="s">
        <v>9</v>
      </c>
      <c r="C13" s="39" t="str">
        <f>IFERROR(INDEX(Rozhodčí!$D$4:$Q$74,MATCH($B13,Rozhodčí!$F$4:$F$74,0),1),"")</f>
        <v>Steinerová Romana</v>
      </c>
      <c r="D13" s="70" t="str">
        <f t="shared" si="0"/>
        <v/>
      </c>
    </row>
    <row r="14" spans="1:4" s="13" customFormat="1" ht="25.05" customHeight="1" x14ac:dyDescent="0.3">
      <c r="A14" s="14">
        <v>7</v>
      </c>
      <c r="B14" s="17" t="s">
        <v>5</v>
      </c>
      <c r="C14" s="39" t="str">
        <f>IFERROR(INDEX(Rozhodčí!$D$4:$Q$74,MATCH($B14,Rozhodčí!$F$4:$F$74,0),1),"")</f>
        <v>Nosek Martin</v>
      </c>
      <c r="D14" s="70" t="str">
        <f t="shared" si="0"/>
        <v/>
      </c>
    </row>
    <row r="15" spans="1:4" s="13" customFormat="1" ht="25.05" customHeight="1" x14ac:dyDescent="0.3">
      <c r="A15" s="14">
        <v>8</v>
      </c>
      <c r="B15" s="17" t="s">
        <v>6</v>
      </c>
      <c r="C15" s="39" t="str">
        <f>IFERROR(INDEX(Rozhodčí!$D$4:$Q$74,MATCH($B15,Rozhodčí!$F$4:$F$74,0),1),"")</f>
        <v>Machanec Zbyněk</v>
      </c>
      <c r="D15" s="70" t="str">
        <f t="shared" si="0"/>
        <v/>
      </c>
    </row>
    <row r="16" spans="1:4" s="13" customFormat="1" ht="25.05" customHeight="1" x14ac:dyDescent="0.3">
      <c r="A16" s="14">
        <v>9</v>
      </c>
      <c r="B16" s="17" t="s">
        <v>7</v>
      </c>
      <c r="C16" s="39" t="str">
        <f>IFERROR(INDEX(Rozhodčí!$D$4:$Q$74,MATCH($B16,Rozhodčí!$F$4:$F$74,0),1),"")</f>
        <v>Fürst Jiří</v>
      </c>
      <c r="D16" s="70" t="str">
        <f t="shared" si="0"/>
        <v/>
      </c>
    </row>
    <row r="17" spans="1:4" s="13" customFormat="1" ht="25.05" customHeight="1" x14ac:dyDescent="0.3">
      <c r="A17" s="14">
        <v>10</v>
      </c>
      <c r="B17" s="17" t="s">
        <v>200</v>
      </c>
      <c r="C17" s="39" t="str">
        <f>IFERROR(INDEX(Rozhodčí!$D$4:$Q$74,MATCH($B17,Rozhodčí!$F$4:$F$74,0),1),"")</f>
        <v>Hanus Pavel</v>
      </c>
      <c r="D17" s="70" t="str">
        <f t="shared" si="0"/>
        <v/>
      </c>
    </row>
    <row r="18" spans="1:4" s="13" customFormat="1" ht="25.05" customHeight="1" x14ac:dyDescent="0.3">
      <c r="A18" s="14">
        <v>11</v>
      </c>
      <c r="B18" s="17" t="s">
        <v>37</v>
      </c>
      <c r="C18" s="39" t="str">
        <f>IFERROR(INDEX(Rozhodčí!$D$4:$Q$74,MATCH($B18,Rozhodčí!$F$4:$F$74,0),1),"")</f>
        <v>Musil Pavel (ÚSK)</v>
      </c>
      <c r="D18" s="70" t="str">
        <f t="shared" si="0"/>
        <v/>
      </c>
    </row>
    <row r="19" spans="1:4" s="13" customFormat="1" ht="25.05" customHeight="1" x14ac:dyDescent="0.3">
      <c r="A19" s="14">
        <v>12</v>
      </c>
      <c r="B19" s="17" t="s">
        <v>38</v>
      </c>
      <c r="C19" s="39" t="str">
        <f>IFERROR(INDEX(Rozhodčí!$D$4:$Q$74,MATCH($B19,Rozhodčí!$F$4:$F$74,0),1),"")</f>
        <v>Mai Vladimír</v>
      </c>
      <c r="D19" s="70" t="str">
        <f t="shared" si="0"/>
        <v/>
      </c>
    </row>
    <row r="20" spans="1:4" s="13" customFormat="1" ht="25.05" customHeight="1" x14ac:dyDescent="0.3">
      <c r="A20" s="14">
        <v>13</v>
      </c>
      <c r="B20" s="17" t="s">
        <v>39</v>
      </c>
      <c r="C20" s="39" t="str">
        <f>IFERROR(INDEX(Rozhodčí!$D$4:$Q$74,MATCH($B20,Rozhodčí!$F$4:$F$74,0),1),"")</f>
        <v>Novák Jaroslav</v>
      </c>
      <c r="D20" s="70" t="str">
        <f t="shared" si="0"/>
        <v/>
      </c>
    </row>
    <row r="21" spans="1:4" s="13" customFormat="1" ht="25.05" customHeight="1" x14ac:dyDescent="0.3">
      <c r="A21" s="14">
        <v>14</v>
      </c>
      <c r="B21" s="17" t="s">
        <v>40</v>
      </c>
      <c r="C21" s="39" t="str">
        <f>IFERROR(INDEX(Rozhodčí!$D$4:$Q$74,MATCH($B21,Rozhodčí!$F$4:$F$74,0),1),"")</f>
        <v>Dvořák Ladislav</v>
      </c>
      <c r="D21" s="70" t="str">
        <f t="shared" si="0"/>
        <v/>
      </c>
    </row>
    <row r="22" spans="1:4" s="13" customFormat="1" ht="25.05" customHeight="1" x14ac:dyDescent="0.3">
      <c r="A22" s="14">
        <v>15</v>
      </c>
      <c r="B22" s="17" t="s">
        <v>31</v>
      </c>
      <c r="C22" s="39" t="str">
        <f>IFERROR(INDEX(Rozhodčí!$D$4:$Q$74,MATCH($B22,Rozhodčí!$F$4:$F$74,0),1),"")</f>
        <v>Mergl David</v>
      </c>
      <c r="D22" s="70" t="str">
        <f t="shared" si="0"/>
        <v/>
      </c>
    </row>
    <row r="23" spans="1:4" s="13" customFormat="1" ht="25.05" customHeight="1" x14ac:dyDescent="0.3">
      <c r="A23" s="14">
        <v>16</v>
      </c>
      <c r="B23" s="17" t="s">
        <v>32</v>
      </c>
      <c r="C23" s="39" t="str">
        <f>IFERROR(INDEX(Rozhodčí!$D$4:$Q$74,MATCH($B23,Rozhodčí!$F$4:$F$74,0),1),"")</f>
        <v>Pospěch Miloslav</v>
      </c>
      <c r="D23" s="70" t="str">
        <f t="shared" si="0"/>
        <v/>
      </c>
    </row>
    <row r="24" spans="1:4" s="13" customFormat="1" ht="25.05" customHeight="1" x14ac:dyDescent="0.3">
      <c r="A24" s="14">
        <v>17</v>
      </c>
      <c r="B24" s="17" t="s">
        <v>41</v>
      </c>
      <c r="C24" s="39" t="str">
        <f>IFERROR(INDEX(Rozhodčí!$D$4:$Q$74,MATCH($B24,Rozhodčí!$F$4:$F$74,0),1),"")</f>
        <v>Dyntr Jaroslav</v>
      </c>
      <c r="D24" s="70" t="str">
        <f t="shared" si="0"/>
        <v/>
      </c>
    </row>
    <row r="25" spans="1:4" s="13" customFormat="1" ht="25.05" customHeight="1" x14ac:dyDescent="0.3">
      <c r="A25" s="14">
        <v>18</v>
      </c>
      <c r="B25" s="17" t="s">
        <v>42</v>
      </c>
      <c r="C25" s="39" t="str">
        <f>IFERROR(INDEX(Rozhodčí!$D$4:$Q$74,MATCH($B25,Rozhodčí!$F$4:$F$74,0),1),"")</f>
        <v>Pokorný Tomáš</v>
      </c>
      <c r="D25" s="70" t="str">
        <f t="shared" si="0"/>
        <v/>
      </c>
    </row>
    <row r="26" spans="1:4" s="13" customFormat="1" ht="25.05" customHeight="1" x14ac:dyDescent="0.3">
      <c r="A26" s="14">
        <v>19</v>
      </c>
      <c r="B26" s="17" t="s">
        <v>33</v>
      </c>
      <c r="C26" s="39" t="str">
        <f>IFERROR(INDEX(Rozhodčí!$D$4:$Q$74,MATCH($B26,Rozhodčí!$F$4:$F$74,0),1),"")</f>
        <v>Rytíř Martin</v>
      </c>
      <c r="D26" s="70" t="str">
        <f t="shared" si="0"/>
        <v/>
      </c>
    </row>
    <row r="27" spans="1:4" s="13" customFormat="1" ht="25.05" customHeight="1" x14ac:dyDescent="0.3">
      <c r="A27" s="14">
        <v>20</v>
      </c>
      <c r="B27" s="17" t="s">
        <v>34</v>
      </c>
      <c r="C27" s="39" t="str">
        <f>IFERROR(INDEX(Rozhodčí!$D$4:$Q$74,MATCH($B27,Rozhodčí!$F$4:$F$74,0),1),"")</f>
        <v>Šeps Michal</v>
      </c>
      <c r="D27" s="70" t="str">
        <f t="shared" si="0"/>
        <v/>
      </c>
    </row>
    <row r="28" spans="1:4" s="13" customFormat="1" ht="25.05" customHeight="1" x14ac:dyDescent="0.3">
      <c r="A28" s="14">
        <v>21</v>
      </c>
      <c r="B28" s="17" t="s">
        <v>43</v>
      </c>
      <c r="C28" s="39" t="str">
        <f>IFERROR(INDEX(Rozhodčí!$D$4:$Q$74,MATCH($B28,Rozhodčí!$F$4:$F$74,0),1),"")</f>
        <v>Štrait Kamil</v>
      </c>
      <c r="D28" s="70" t="str">
        <f t="shared" si="0"/>
        <v/>
      </c>
    </row>
    <row r="29" spans="1:4" s="13" customFormat="1" ht="25.05" customHeight="1" x14ac:dyDescent="0.3">
      <c r="A29" s="14">
        <v>22</v>
      </c>
      <c r="B29" s="17" t="s">
        <v>44</v>
      </c>
      <c r="C29" s="39" t="str">
        <f>IFERROR(INDEX(Rozhodčí!$D$4:$Q$74,MATCH($B29,Rozhodčí!$F$4:$F$74,0),1),"")</f>
        <v>Korytár František</v>
      </c>
      <c r="D29" s="70" t="str">
        <f t="shared" si="0"/>
        <v/>
      </c>
    </row>
    <row r="30" spans="1:4" s="13" customFormat="1" ht="25.05" customHeight="1" x14ac:dyDescent="0.3">
      <c r="A30" s="14">
        <v>23</v>
      </c>
      <c r="B30" s="17" t="s">
        <v>35</v>
      </c>
      <c r="C30" s="39" t="str">
        <f>IFERROR(INDEX(Rozhodčí!$D$4:$Q$74,MATCH($B30,Rozhodčí!$F$4:$F$74,0),1),"")</f>
        <v>Nováková Vendula</v>
      </c>
      <c r="D30" s="70" t="str">
        <f t="shared" si="0"/>
        <v/>
      </c>
    </row>
    <row r="31" spans="1:4" s="13" customFormat="1" ht="25.05" customHeight="1" x14ac:dyDescent="0.3">
      <c r="A31" s="14">
        <v>24</v>
      </c>
      <c r="B31" s="17" t="s">
        <v>36</v>
      </c>
      <c r="C31" s="39" t="str">
        <f>IFERROR(INDEX(Rozhodčí!$D$4:$Q$74,MATCH($B31,Rozhodčí!$F$4:$F$74,0),1),"")</f>
        <v>Pytlová Petra</v>
      </c>
      <c r="D31" s="70" t="str">
        <f t="shared" si="0"/>
        <v/>
      </c>
    </row>
    <row r="32" spans="1:4" s="13" customFormat="1" ht="25.05" customHeight="1" x14ac:dyDescent="0.3">
      <c r="A32" s="14">
        <v>25</v>
      </c>
      <c r="B32" s="17" t="s">
        <v>45</v>
      </c>
      <c r="C32" s="39" t="str">
        <f>IFERROR(INDEX(Rozhodčí!$D$4:$Q$74,MATCH($B32,Rozhodčí!$F$4:$F$74,0),1),"")</f>
        <v>Šulc Jan (STČK)</v>
      </c>
      <c r="D32" s="70" t="str">
        <f t="shared" si="0"/>
        <v/>
      </c>
    </row>
    <row r="33" spans="1:4" s="13" customFormat="1" ht="25.05" customHeight="1" x14ac:dyDescent="0.3">
      <c r="A33" s="14">
        <v>26</v>
      </c>
      <c r="B33" s="17" t="s">
        <v>46</v>
      </c>
      <c r="C33" s="39" t="str">
        <f>IFERROR(INDEX(Rozhodčí!$D$4:$Q$74,MATCH($B33,Rozhodčí!$F$4:$F$74,0),1),"")</f>
        <v>Mrózek Marián</v>
      </c>
      <c r="D33" s="70" t="str">
        <f t="shared" si="0"/>
        <v/>
      </c>
    </row>
    <row r="34" spans="1:4" s="13" customFormat="1" ht="25.05" customHeight="1" x14ac:dyDescent="0.3">
      <c r="A34" s="14">
        <v>27</v>
      </c>
      <c r="B34" s="17" t="s">
        <v>26</v>
      </c>
      <c r="C34" s="39" t="str">
        <f>IFERROR(INDEX(Rozhodčí!$D$4:$Q$74,MATCH($B34,Rozhodčí!$F$4:$F$74,0),1),"")</f>
        <v>Šulc Bohuslav (PAK)</v>
      </c>
      <c r="D34" s="70" t="str">
        <f t="shared" si="0"/>
        <v/>
      </c>
    </row>
    <row r="35" spans="1:4" s="13" customFormat="1" ht="25.05" customHeight="1" x14ac:dyDescent="0.3">
      <c r="A35" s="14">
        <v>28</v>
      </c>
      <c r="B35" s="17" t="s">
        <v>27</v>
      </c>
      <c r="C35" s="39" t="str">
        <f>IFERROR(INDEX(Rozhodčí!$D$4:$Q$74,MATCH($B35,Rozhodčí!$F$4:$F$74,0),1),"")</f>
        <v>Žouželka Martin</v>
      </c>
      <c r="D35" s="70" t="str">
        <f t="shared" si="0"/>
        <v/>
      </c>
    </row>
    <row r="36" spans="1:4" s="13" customFormat="1" ht="25.05" customHeight="1" x14ac:dyDescent="0.3">
      <c r="A36" s="14">
        <v>29</v>
      </c>
      <c r="B36" s="82" t="s">
        <v>28</v>
      </c>
      <c r="C36" s="88" t="str">
        <f>IFERROR(INDEX(Rozhodčí!$D$4:$Q$74,MATCH($B36,Rozhodčí!$F$4:$F$74,0),1),"")</f>
        <v>Otrusina Zdeněk</v>
      </c>
      <c r="D36" s="70" t="str">
        <f t="shared" si="0"/>
        <v/>
      </c>
    </row>
  </sheetData>
  <sheetProtection sheet="1" objects="1" scenarios="1"/>
  <phoneticPr fontId="5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1" fitToWidth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DD1D-104F-6440-8832-A61CB0F8753E}">
  <sheetPr>
    <pageSetUpPr fitToPage="1"/>
  </sheetPr>
  <dimension ref="A1:D36"/>
  <sheetViews>
    <sheetView showGridLines="0" topLeftCell="A20" zoomScaleNormal="100" workbookViewId="0">
      <selection activeCell="K20" sqref="K20"/>
    </sheetView>
  </sheetViews>
  <sheetFormatPr defaultColWidth="8.77734375" defaultRowHeight="14.4" x14ac:dyDescent="0.3"/>
  <cols>
    <col min="1" max="1" width="7.77734375" style="8" customWidth="1"/>
    <col min="2" max="2" width="35.77734375" customWidth="1"/>
    <col min="3" max="3" width="35.77734375" style="37" customWidth="1"/>
    <col min="4" max="4" width="24.6640625" customWidth="1"/>
  </cols>
  <sheetData>
    <row r="1" spans="1:4" ht="21" x14ac:dyDescent="0.4">
      <c r="B1" s="4" t="s">
        <v>192</v>
      </c>
    </row>
    <row r="2" spans="1:4" s="19" customFormat="1" ht="16.2" thickBot="1" x14ac:dyDescent="0.35">
      <c r="A2" s="10"/>
      <c r="C2" s="40"/>
    </row>
    <row r="3" spans="1:4" s="6" customFormat="1" ht="25.05" customHeight="1" x14ac:dyDescent="0.3">
      <c r="A3" s="20"/>
      <c r="B3" s="61" t="str">
        <f>Rozhodčí!$C4</f>
        <v>Hlavní rozhodčí</v>
      </c>
      <c r="C3" s="32" t="str">
        <f>VLOOKUP($B3,Rozhodčí!$C$4:$E$7,2,0)</f>
        <v>Sejbal Darek</v>
      </c>
    </row>
    <row r="4" spans="1:4" s="6" customFormat="1" ht="25.05" customHeight="1" x14ac:dyDescent="0.3">
      <c r="A4" s="20"/>
      <c r="B4" s="62" t="str">
        <f>Rozhodčí!$C5</f>
        <v>Zástupce HR</v>
      </c>
      <c r="C4" s="33" t="str">
        <f>VLOOKUP($B4,Rozhodčí!$C$4:$E$7,2,0)</f>
        <v>Lefner Tomáš</v>
      </c>
    </row>
    <row r="5" spans="1:4" s="6" customFormat="1" ht="25.05" customHeight="1" x14ac:dyDescent="0.3">
      <c r="A5" s="20"/>
      <c r="B5" s="62" t="str">
        <f>Rozhodčí!$C6</f>
        <v>Velitel soutěže</v>
      </c>
      <c r="C5" s="33">
        <f>VLOOKUP($B5,Rozhodčí!$C$4:$E$7,2,0)</f>
        <v>0</v>
      </c>
    </row>
    <row r="6" spans="1:4" s="6" customFormat="1" ht="25.05" customHeight="1" thickBot="1" x14ac:dyDescent="0.35">
      <c r="A6" s="20"/>
      <c r="B6" s="63" t="str">
        <f>Rozhodčí!C7</f>
        <v>Zástupce VS</v>
      </c>
      <c r="C6" s="34">
        <f>VLOOKUP($B6,Rozhodčí!$C$4:$E$7,2,0)</f>
        <v>0</v>
      </c>
    </row>
    <row r="7" spans="1:4" s="6" customFormat="1" ht="25.05" customHeight="1" x14ac:dyDescent="0.3">
      <c r="A7" s="20"/>
      <c r="B7"/>
      <c r="C7"/>
    </row>
    <row r="8" spans="1:4" s="6" customFormat="1" ht="25.05" customHeight="1" x14ac:dyDescent="0.3">
      <c r="A8" s="14">
        <v>1</v>
      </c>
      <c r="B8" s="24" t="s">
        <v>1</v>
      </c>
      <c r="C8" s="38" t="str">
        <f>IFERROR(INDEX(Rozhodčí!$D$4:$Q$74,MATCH($B8,Rozhodčí!$G$4:$G$74,0),1),"")</f>
        <v>Jílek Tomáš</v>
      </c>
      <c r="D8" s="71" t="str">
        <f>IF($C8&lt;&gt;"","",$B8)</f>
        <v/>
      </c>
    </row>
    <row r="9" spans="1:4" s="6" customFormat="1" ht="25.05" customHeight="1" x14ac:dyDescent="0.3">
      <c r="A9" s="14">
        <v>2</v>
      </c>
      <c r="B9" s="25" t="s">
        <v>2</v>
      </c>
      <c r="C9" s="39" t="str">
        <f>IFERROR(INDEX(Rozhodčí!$D$4:$Q$74,MATCH($B9,Rozhodčí!$G$4:$G$74,0),1),"")</f>
        <v>Skamene Pavel</v>
      </c>
      <c r="D9" s="71" t="str">
        <f t="shared" ref="D9:D36" si="0">IF($C9&lt;&gt;"","",$B9)</f>
        <v/>
      </c>
    </row>
    <row r="10" spans="1:4" s="6" customFormat="1" ht="25.05" customHeight="1" x14ac:dyDescent="0.3">
      <c r="A10" s="14">
        <v>3</v>
      </c>
      <c r="B10" s="25" t="s">
        <v>3</v>
      </c>
      <c r="C10" s="39" t="str">
        <f>IFERROR(INDEX(Rozhodčí!$D$4:$Q$74,MATCH($B10,Rozhodčí!$G$4:$G$74,0),1),"")</f>
        <v>Hartman Jiří</v>
      </c>
      <c r="D10" s="71" t="str">
        <f t="shared" si="0"/>
        <v/>
      </c>
    </row>
    <row r="11" spans="1:4" s="6" customFormat="1" ht="25.05" customHeight="1" x14ac:dyDescent="0.3">
      <c r="A11" s="14">
        <v>4</v>
      </c>
      <c r="B11" s="25" t="s">
        <v>4</v>
      </c>
      <c r="C11" s="39" t="str">
        <f>IFERROR(INDEX(Rozhodčí!$D$4:$Q$74,MATCH($B11,Rozhodčí!$G$4:$G$74,0),1),"")</f>
        <v>Mathauser Milan</v>
      </c>
      <c r="D11" s="71" t="str">
        <f t="shared" si="0"/>
        <v/>
      </c>
    </row>
    <row r="12" spans="1:4" s="6" customFormat="1" ht="25.05" customHeight="1" x14ac:dyDescent="0.3">
      <c r="A12" s="14">
        <v>5</v>
      </c>
      <c r="B12" s="25" t="s">
        <v>8</v>
      </c>
      <c r="C12" s="39" t="str">
        <f>IFERROR(INDEX(Rozhodčí!$D$4:$Q$74,MATCH($B12,Rozhodčí!$G$4:$G$74,0),1),"")</f>
        <v>Polák Jan</v>
      </c>
      <c r="D12" s="71" t="str">
        <f t="shared" si="0"/>
        <v/>
      </c>
    </row>
    <row r="13" spans="1:4" s="6" customFormat="1" ht="25.05" customHeight="1" x14ac:dyDescent="0.3">
      <c r="A13" s="14">
        <v>6</v>
      </c>
      <c r="B13" s="25" t="s">
        <v>9</v>
      </c>
      <c r="C13" s="39" t="str">
        <f>IFERROR(INDEX(Rozhodčí!$D$4:$Q$74,MATCH($B13,Rozhodčí!$G$4:$G$74,0),1),"")</f>
        <v>Steinerová Romana</v>
      </c>
      <c r="D13" s="71" t="str">
        <f t="shared" si="0"/>
        <v/>
      </c>
    </row>
    <row r="14" spans="1:4" s="6" customFormat="1" ht="25.05" customHeight="1" x14ac:dyDescent="0.3">
      <c r="A14" s="14">
        <v>7</v>
      </c>
      <c r="B14" s="25" t="s">
        <v>5</v>
      </c>
      <c r="C14" s="39" t="str">
        <f>IFERROR(INDEX(Rozhodčí!$D$4:$Q$74,MATCH($B14,Rozhodčí!$G$4:$G$74,0),1),"")</f>
        <v>Hanulík Stanislav</v>
      </c>
      <c r="D14" s="71" t="str">
        <f t="shared" si="0"/>
        <v/>
      </c>
    </row>
    <row r="15" spans="1:4" s="6" customFormat="1" ht="25.05" customHeight="1" x14ac:dyDescent="0.3">
      <c r="A15" s="14">
        <v>8</v>
      </c>
      <c r="B15" s="25" t="s">
        <v>6</v>
      </c>
      <c r="C15" s="39" t="str">
        <f>IFERROR(INDEX(Rozhodčí!$D$4:$Q$74,MATCH($B15,Rozhodčí!$G$4:$G$74,0),1),"")</f>
        <v>Krenauer Alfréd</v>
      </c>
      <c r="D15" s="71" t="str">
        <f t="shared" si="0"/>
        <v/>
      </c>
    </row>
    <row r="16" spans="1:4" s="6" customFormat="1" ht="25.05" customHeight="1" x14ac:dyDescent="0.3">
      <c r="A16" s="14">
        <v>9</v>
      </c>
      <c r="B16" s="25" t="s">
        <v>7</v>
      </c>
      <c r="C16" s="39" t="str">
        <f>IFERROR(INDEX(Rozhodčí!$D$4:$Q$74,MATCH($B16,Rozhodčí!$G$4:$G$74,0),1),"")</f>
        <v>Tichý Josef</v>
      </c>
      <c r="D16" s="71" t="str">
        <f t="shared" si="0"/>
        <v/>
      </c>
    </row>
    <row r="17" spans="1:4" s="6" customFormat="1" ht="25.05" customHeight="1" x14ac:dyDescent="0.3">
      <c r="A17" s="14">
        <v>10</v>
      </c>
      <c r="B17" s="25" t="s">
        <v>200</v>
      </c>
      <c r="C17" s="39" t="str">
        <f>IFERROR(INDEX(Rozhodčí!$D$4:$Q$74,MATCH($B17,Rozhodčí!$G$4:$G$74,0),1),"")</f>
        <v>Crhák František</v>
      </c>
      <c r="D17" s="71" t="str">
        <f t="shared" si="0"/>
        <v/>
      </c>
    </row>
    <row r="18" spans="1:4" s="6" customFormat="1" ht="25.05" customHeight="1" x14ac:dyDescent="0.3">
      <c r="A18" s="14">
        <v>11</v>
      </c>
      <c r="B18" s="25" t="s">
        <v>37</v>
      </c>
      <c r="C18" s="39" t="str">
        <f>IFERROR(INDEX(Rozhodčí!$D$4:$Q$74,MATCH($B18,Rozhodčí!$G$4:$G$74,0),1),"")</f>
        <v>Kovaříková Jana</v>
      </c>
      <c r="D18" s="71" t="str">
        <f t="shared" si="0"/>
        <v/>
      </c>
    </row>
    <row r="19" spans="1:4" s="6" customFormat="1" ht="25.05" customHeight="1" x14ac:dyDescent="0.3">
      <c r="A19" s="14">
        <v>12</v>
      </c>
      <c r="B19" s="25" t="s">
        <v>38</v>
      </c>
      <c r="C19" s="39" t="str">
        <f>IFERROR(INDEX(Rozhodčí!$D$4:$Q$74,MATCH($B19,Rozhodčí!$G$4:$G$74,0),1),"")</f>
        <v>Nováková Vendula</v>
      </c>
      <c r="D19" s="71" t="str">
        <f t="shared" si="0"/>
        <v/>
      </c>
    </row>
    <row r="20" spans="1:4" s="6" customFormat="1" ht="25.05" customHeight="1" x14ac:dyDescent="0.3">
      <c r="A20" s="14">
        <v>13</v>
      </c>
      <c r="B20" s="25" t="s">
        <v>39</v>
      </c>
      <c r="C20" s="39" t="str">
        <f>IFERROR(INDEX(Rozhodčí!$D$4:$Q$74,MATCH($B20,Rozhodčí!$G$4:$G$74,0),1),"")</f>
        <v>Musil Pavel (ÚSK)</v>
      </c>
      <c r="D20" s="71" t="str">
        <f t="shared" si="0"/>
        <v/>
      </c>
    </row>
    <row r="21" spans="1:4" s="6" customFormat="1" ht="25.05" customHeight="1" x14ac:dyDescent="0.3">
      <c r="A21" s="14">
        <v>14</v>
      </c>
      <c r="B21" s="25" t="s">
        <v>40</v>
      </c>
      <c r="C21" s="39" t="str">
        <f>IFERROR(INDEX(Rozhodčí!$D$4:$Q$74,MATCH($B21,Rozhodčí!$G$4:$G$74,0),1),"")</f>
        <v>Pokorný Tomáš</v>
      </c>
      <c r="D21" s="71" t="str">
        <f t="shared" si="0"/>
        <v/>
      </c>
    </row>
    <row r="22" spans="1:4" s="6" customFormat="1" ht="25.05" customHeight="1" x14ac:dyDescent="0.3">
      <c r="A22" s="14">
        <v>15</v>
      </c>
      <c r="B22" s="25" t="s">
        <v>31</v>
      </c>
      <c r="C22" s="39" t="str">
        <f>IFERROR(INDEX(Rozhodčí!$D$4:$Q$74,MATCH($B22,Rozhodčí!$G$4:$G$74,0),1),"")</f>
        <v>Pitucha Radek</v>
      </c>
      <c r="D22" s="71" t="str">
        <f t="shared" si="0"/>
        <v/>
      </c>
    </row>
    <row r="23" spans="1:4" s="6" customFormat="1" ht="25.05" customHeight="1" x14ac:dyDescent="0.3">
      <c r="A23" s="14">
        <v>16</v>
      </c>
      <c r="B23" s="25" t="s">
        <v>32</v>
      </c>
      <c r="C23" s="39" t="str">
        <f>IFERROR(INDEX(Rozhodčí!$D$4:$Q$74,MATCH($B23,Rozhodčí!$G$4:$G$74,0),1),"")</f>
        <v>Šeps Michal</v>
      </c>
      <c r="D23" s="71" t="str">
        <f t="shared" si="0"/>
        <v/>
      </c>
    </row>
    <row r="24" spans="1:4" s="6" customFormat="1" ht="25.05" customHeight="1" x14ac:dyDescent="0.3">
      <c r="A24" s="14">
        <v>17</v>
      </c>
      <c r="B24" s="25" t="s">
        <v>41</v>
      </c>
      <c r="C24" s="39" t="str">
        <f>IFERROR(INDEX(Rozhodčí!$D$4:$Q$74,MATCH($B24,Rozhodčí!$G$4:$G$74,0),1),"")</f>
        <v>Oulehla Karel</v>
      </c>
      <c r="D24" s="71" t="str">
        <f t="shared" si="0"/>
        <v/>
      </c>
    </row>
    <row r="25" spans="1:4" s="6" customFormat="1" ht="25.05" customHeight="1" x14ac:dyDescent="0.3">
      <c r="A25" s="14">
        <v>18</v>
      </c>
      <c r="B25" s="25" t="s">
        <v>42</v>
      </c>
      <c r="C25" s="39" t="str">
        <f>IFERROR(INDEX(Rozhodčí!$D$4:$Q$74,MATCH($B25,Rozhodčí!$G$4:$G$74,0),1),"")</f>
        <v>Rytíř Martin</v>
      </c>
      <c r="D25" s="71" t="str">
        <f t="shared" si="0"/>
        <v/>
      </c>
    </row>
    <row r="26" spans="1:4" s="6" customFormat="1" ht="25.05" customHeight="1" x14ac:dyDescent="0.3">
      <c r="A26" s="14">
        <v>19</v>
      </c>
      <c r="B26" s="25" t="s">
        <v>33</v>
      </c>
      <c r="C26" s="39" t="str">
        <f>IFERROR(INDEX(Rozhodčí!$D$4:$Q$74,MATCH($B26,Rozhodčí!$G$4:$G$74,0),1),"")</f>
        <v>Novák Milan</v>
      </c>
      <c r="D26" s="71" t="str">
        <f t="shared" si="0"/>
        <v/>
      </c>
    </row>
    <row r="27" spans="1:4" s="6" customFormat="1" ht="25.05" customHeight="1" x14ac:dyDescent="0.3">
      <c r="A27" s="14">
        <v>20</v>
      </c>
      <c r="B27" s="25" t="s">
        <v>34</v>
      </c>
      <c r="C27" s="39" t="str">
        <f>IFERROR(INDEX(Rozhodčí!$D$4:$Q$74,MATCH($B27,Rozhodčí!$G$4:$G$74,0),1),"")</f>
        <v>Kozák Lukáš</v>
      </c>
      <c r="D27" s="71" t="str">
        <f t="shared" si="0"/>
        <v/>
      </c>
    </row>
    <row r="28" spans="1:4" s="6" customFormat="1" ht="25.05" customHeight="1" x14ac:dyDescent="0.3">
      <c r="A28" s="14">
        <v>21</v>
      </c>
      <c r="B28" s="25" t="s">
        <v>43</v>
      </c>
      <c r="C28" s="39" t="str">
        <f>IFERROR(INDEX(Rozhodčí!$D$4:$Q$74,MATCH($B28,Rozhodčí!$G$4:$G$74,0),1),"")</f>
        <v>Pišta Jan</v>
      </c>
      <c r="D28" s="71" t="str">
        <f t="shared" si="0"/>
        <v/>
      </c>
    </row>
    <row r="29" spans="1:4" s="6" customFormat="1" ht="25.05" customHeight="1" x14ac:dyDescent="0.3">
      <c r="A29" s="14">
        <v>22</v>
      </c>
      <c r="B29" s="25" t="s">
        <v>44</v>
      </c>
      <c r="C29" s="39" t="str">
        <f>IFERROR(INDEX(Rozhodčí!$D$4:$Q$74,MATCH($B29,Rozhodčí!$G$4:$G$74,0),1),"")</f>
        <v xml:space="preserve">Nazarevič Michal </v>
      </c>
      <c r="D29" s="71" t="str">
        <f t="shared" si="0"/>
        <v/>
      </c>
    </row>
    <row r="30" spans="1:4" s="6" customFormat="1" ht="25.05" customHeight="1" x14ac:dyDescent="0.3">
      <c r="A30" s="14">
        <v>23</v>
      </c>
      <c r="B30" s="25" t="s">
        <v>35</v>
      </c>
      <c r="C30" s="39" t="str">
        <f>IFERROR(INDEX(Rozhodčí!$D$4:$Q$74,MATCH($B30,Rozhodčí!$G$4:$G$74,0),1),"")</f>
        <v>Marek Ivan</v>
      </c>
      <c r="D30" s="71" t="str">
        <f t="shared" si="0"/>
        <v/>
      </c>
    </row>
    <row r="31" spans="1:4" s="6" customFormat="1" ht="25.05" customHeight="1" x14ac:dyDescent="0.3">
      <c r="A31" s="14">
        <v>24</v>
      </c>
      <c r="B31" s="25" t="s">
        <v>36</v>
      </c>
      <c r="C31" s="39" t="str">
        <f>IFERROR(INDEX(Rozhodčí!$D$4:$Q$74,MATCH($B31,Rozhodčí!$G$4:$G$74,0),1),"")</f>
        <v>Žouželka Martin</v>
      </c>
      <c r="D31" s="71" t="str">
        <f t="shared" si="0"/>
        <v/>
      </c>
    </row>
    <row r="32" spans="1:4" s="6" customFormat="1" ht="25.05" customHeight="1" x14ac:dyDescent="0.3">
      <c r="A32" s="14">
        <v>25</v>
      </c>
      <c r="B32" s="25" t="s">
        <v>45</v>
      </c>
      <c r="C32" s="39" t="str">
        <f>IFERROR(INDEX(Rozhodčí!$D$4:$Q$74,MATCH($B32,Rozhodčí!$G$4:$G$74,0),1),"")</f>
        <v>Mrózek Marián</v>
      </c>
      <c r="D32" s="71" t="str">
        <f t="shared" si="0"/>
        <v/>
      </c>
    </row>
    <row r="33" spans="1:4" s="6" customFormat="1" ht="25.05" customHeight="1" x14ac:dyDescent="0.3">
      <c r="A33" s="14">
        <v>26</v>
      </c>
      <c r="B33" s="25" t="s">
        <v>46</v>
      </c>
      <c r="C33" s="39" t="str">
        <f>IFERROR(INDEX(Rozhodčí!$D$4:$Q$74,MATCH($B33,Rozhodčí!$G$4:$G$74,0),1),"")</f>
        <v>Šulc Jan (STČK)</v>
      </c>
      <c r="D33" s="71" t="str">
        <f t="shared" si="0"/>
        <v/>
      </c>
    </row>
    <row r="34" spans="1:4" s="6" customFormat="1" ht="25.05" customHeight="1" x14ac:dyDescent="0.3">
      <c r="A34" s="14">
        <v>27</v>
      </c>
      <c r="B34" s="25" t="s">
        <v>26</v>
      </c>
      <c r="C34" s="39" t="str">
        <f>IFERROR(INDEX(Rozhodčí!$D$4:$Q$74,MATCH($B34,Rozhodčí!$G$4:$G$74,0),1),"")</f>
        <v>Pytlová Petra</v>
      </c>
      <c r="D34" s="71" t="str">
        <f t="shared" si="0"/>
        <v/>
      </c>
    </row>
    <row r="35" spans="1:4" s="6" customFormat="1" ht="25.05" customHeight="1" x14ac:dyDescent="0.3">
      <c r="A35" s="14">
        <v>28</v>
      </c>
      <c r="B35" s="25" t="s">
        <v>27</v>
      </c>
      <c r="C35" s="39" t="str">
        <f>IFERROR(INDEX(Rozhodčí!$D$4:$Q$74,MATCH($B35,Rozhodčí!$G$4:$G$74,0),1),"")</f>
        <v>Štrait Kamil</v>
      </c>
      <c r="D35" s="71" t="str">
        <f t="shared" si="0"/>
        <v/>
      </c>
    </row>
    <row r="36" spans="1:4" s="6" customFormat="1" ht="25.05" customHeight="1" x14ac:dyDescent="0.3">
      <c r="A36" s="14">
        <v>29</v>
      </c>
      <c r="B36" s="89" t="s">
        <v>28</v>
      </c>
      <c r="C36" s="88" t="str">
        <f>IFERROR(INDEX(Rozhodčí!$D$4:$Q$74,MATCH($B36,Rozhodčí!$G$4:$G$74,0),1),"")</f>
        <v>Mai Vladimír</v>
      </c>
      <c r="D36" s="71" t="str">
        <f t="shared" si="0"/>
        <v/>
      </c>
    </row>
  </sheetData>
  <sheetProtection sheet="1" objects="1" scenarios="1"/>
  <phoneticPr fontId="5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1" fitToWidth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711B9-8A47-ED4C-B23C-0BDC6102466B}">
  <sheetPr>
    <pageSetUpPr fitToPage="1"/>
  </sheetPr>
  <dimension ref="A1:D45"/>
  <sheetViews>
    <sheetView showGridLines="0" topLeftCell="A2" zoomScaleNormal="100" workbookViewId="0">
      <selection activeCell="B6" sqref="B6:C6"/>
    </sheetView>
  </sheetViews>
  <sheetFormatPr defaultColWidth="8.77734375" defaultRowHeight="14.4" x14ac:dyDescent="0.3"/>
  <cols>
    <col min="1" max="1" width="8.77734375" style="8" customWidth="1"/>
    <col min="2" max="2" width="35.77734375" customWidth="1"/>
    <col min="3" max="3" width="35.77734375" style="37" customWidth="1"/>
    <col min="4" max="4" width="22.33203125" customWidth="1"/>
  </cols>
  <sheetData>
    <row r="1" spans="1:4" ht="21" x14ac:dyDescent="0.4">
      <c r="B1" s="4" t="s">
        <v>189</v>
      </c>
    </row>
    <row r="2" spans="1:4" ht="15" thickBot="1" x14ac:dyDescent="0.35"/>
    <row r="3" spans="1:4" s="5" customFormat="1" ht="25.05" customHeight="1" x14ac:dyDescent="0.3">
      <c r="A3" s="21"/>
      <c r="B3" s="61" t="str">
        <f>Rozhodčí!$C4</f>
        <v>Hlavní rozhodčí</v>
      </c>
      <c r="C3" s="32" t="str">
        <f>VLOOKUP($B3,Rozhodčí!$C$4:$E$7,2,0)</f>
        <v>Sejbal Darek</v>
      </c>
    </row>
    <row r="4" spans="1:4" s="5" customFormat="1" ht="25.05" customHeight="1" x14ac:dyDescent="0.3">
      <c r="A4" s="21"/>
      <c r="B4" s="62" t="str">
        <f>Rozhodčí!$C5</f>
        <v>Zástupce HR</v>
      </c>
      <c r="C4" s="33" t="str">
        <f>VLOOKUP($B4,Rozhodčí!$C$4:$E$7,2,0)</f>
        <v>Lefner Tomáš</v>
      </c>
    </row>
    <row r="5" spans="1:4" s="5" customFormat="1" ht="25.05" customHeight="1" x14ac:dyDescent="0.3">
      <c r="A5" s="21"/>
      <c r="B5" s="62" t="str">
        <f>Rozhodčí!$C6</f>
        <v>Velitel soutěže</v>
      </c>
      <c r="C5" s="33">
        <f>VLOOKUP($B5,Rozhodčí!$C$4:$E$7,2,0)</f>
        <v>0</v>
      </c>
    </row>
    <row r="6" spans="1:4" s="5" customFormat="1" ht="25.05" customHeight="1" thickBot="1" x14ac:dyDescent="0.35">
      <c r="A6" s="21"/>
      <c r="B6" s="63" t="str">
        <f>Rozhodčí!C7</f>
        <v>Zástupce VS</v>
      </c>
      <c r="C6" s="34">
        <f>VLOOKUP($B6,Rozhodčí!$C$4:$E$7,2,0)</f>
        <v>0</v>
      </c>
    </row>
    <row r="7" spans="1:4" s="5" customFormat="1" ht="25.05" customHeight="1" x14ac:dyDescent="0.3">
      <c r="A7" s="21"/>
      <c r="B7"/>
      <c r="C7"/>
    </row>
    <row r="8" spans="1:4" s="5" customFormat="1" ht="25.05" customHeight="1" x14ac:dyDescent="0.3">
      <c r="A8" s="7">
        <v>1</v>
      </c>
      <c r="B8" s="28" t="s">
        <v>1</v>
      </c>
      <c r="C8" s="35" t="str">
        <f>IFERROR(INDEX(Rozhodčí!$D$4:$Q$74,MATCH($B8,Rozhodčí!$J$4:$J$74,0),1),"")</f>
        <v>Otrusina Zdeněk</v>
      </c>
      <c r="D8" s="73" t="str">
        <f>IF($C8&lt;&gt;"","",$B8)</f>
        <v/>
      </c>
    </row>
    <row r="9" spans="1:4" s="5" customFormat="1" ht="25.05" customHeight="1" x14ac:dyDescent="0.3">
      <c r="A9" s="7">
        <v>2</v>
      </c>
      <c r="B9" s="29" t="s">
        <v>2</v>
      </c>
      <c r="C9" s="35" t="str">
        <f>IFERROR(INDEX(Rozhodčí!$D$4:$Q$74,MATCH($B9,Rozhodčí!$J$4:$J$74,0),1),"")</f>
        <v>Fürst Jiří</v>
      </c>
      <c r="D9" s="73" t="str">
        <f t="shared" ref="D9:D45" si="0">IF($C9&lt;&gt;"","",$B9)</f>
        <v/>
      </c>
    </row>
    <row r="10" spans="1:4" s="5" customFormat="1" ht="25.05" customHeight="1" x14ac:dyDescent="0.3">
      <c r="A10" s="7">
        <v>3</v>
      </c>
      <c r="B10" s="29" t="s">
        <v>3</v>
      </c>
      <c r="C10" s="35" t="str">
        <f>IFERROR(INDEX(Rozhodčí!$D$4:$Q$74,MATCH($B10,Rozhodčí!$J$4:$J$74,0),1),"")</f>
        <v>Mikulášek Rostislav</v>
      </c>
      <c r="D10" s="73" t="str">
        <f t="shared" si="0"/>
        <v/>
      </c>
    </row>
    <row r="11" spans="1:4" s="5" customFormat="1" ht="25.05" customHeight="1" x14ac:dyDescent="0.3">
      <c r="A11" s="7">
        <v>4</v>
      </c>
      <c r="B11" s="29" t="s">
        <v>4</v>
      </c>
      <c r="C11" s="35" t="str">
        <f>IFERROR(INDEX(Rozhodčí!$D$4:$Q$74,MATCH($B11,Rozhodčí!$J$4:$J$74,0),1),"")</f>
        <v>Kotrc Stanislav</v>
      </c>
      <c r="D11" s="73" t="str">
        <f t="shared" si="0"/>
        <v/>
      </c>
    </row>
    <row r="12" spans="1:4" s="5" customFormat="1" ht="25.05" customHeight="1" x14ac:dyDescent="0.3">
      <c r="A12" s="7">
        <v>5</v>
      </c>
      <c r="B12" s="29" t="s">
        <v>8</v>
      </c>
      <c r="C12" s="35" t="str">
        <f>IFERROR(INDEX(Rozhodčí!$D$4:$Q$74,MATCH($B12,Rozhodčí!$J$4:$J$74,0),1),"")</f>
        <v>Polák Jan</v>
      </c>
      <c r="D12" s="73" t="str">
        <f t="shared" si="0"/>
        <v/>
      </c>
    </row>
    <row r="13" spans="1:4" s="5" customFormat="1" ht="25.05" customHeight="1" x14ac:dyDescent="0.3">
      <c r="A13" s="7">
        <v>6</v>
      </c>
      <c r="B13" s="29" t="s">
        <v>9</v>
      </c>
      <c r="C13" s="35" t="str">
        <f>IFERROR(INDEX(Rozhodčí!$D$4:$Q$74,MATCH($B13,Rozhodčí!$J$4:$J$74,0),1),"")</f>
        <v>Steinerová Romana</v>
      </c>
      <c r="D13" s="73" t="str">
        <f t="shared" si="0"/>
        <v/>
      </c>
    </row>
    <row r="14" spans="1:4" s="5" customFormat="1" ht="25.05" customHeight="1" x14ac:dyDescent="0.3">
      <c r="A14" s="7">
        <v>7</v>
      </c>
      <c r="B14" s="29" t="s">
        <v>5</v>
      </c>
      <c r="C14" s="35" t="str">
        <f>IFERROR(INDEX(Rozhodčí!$D$4:$Q$74,MATCH($B14,Rozhodčí!$J$4:$J$74,0),1),"")</f>
        <v>Nosek Martin</v>
      </c>
      <c r="D14" s="73" t="str">
        <f t="shared" si="0"/>
        <v/>
      </c>
    </row>
    <row r="15" spans="1:4" s="5" customFormat="1" ht="25.05" customHeight="1" x14ac:dyDescent="0.3">
      <c r="A15" s="7">
        <v>8</v>
      </c>
      <c r="B15" s="29" t="s">
        <v>6</v>
      </c>
      <c r="C15" s="35" t="str">
        <f>IFERROR(INDEX(Rozhodčí!$D$4:$Q$74,MATCH($B15,Rozhodčí!$J$4:$J$74,0),1),"")</f>
        <v>Machanec Zbyněk</v>
      </c>
      <c r="D15" s="73" t="str">
        <f t="shared" si="0"/>
        <v/>
      </c>
    </row>
    <row r="16" spans="1:4" s="5" customFormat="1" ht="25.05" customHeight="1" x14ac:dyDescent="0.3">
      <c r="A16" s="7">
        <v>9</v>
      </c>
      <c r="B16" s="29" t="s">
        <v>7</v>
      </c>
      <c r="C16" s="35" t="str">
        <f>IFERROR(INDEX(Rozhodčí!$D$4:$Q$74,MATCH($B16,Rozhodčí!$J$4:$J$74,0),1),"")</f>
        <v>Jirouš Rostislav</v>
      </c>
      <c r="D16" s="73" t="str">
        <f t="shared" si="0"/>
        <v/>
      </c>
    </row>
    <row r="17" spans="1:4" s="5" customFormat="1" ht="25.05" customHeight="1" x14ac:dyDescent="0.3">
      <c r="A17" s="7">
        <v>10</v>
      </c>
      <c r="B17" s="29" t="s">
        <v>47</v>
      </c>
      <c r="C17" s="35" t="str">
        <f>IFERROR(INDEX(Rozhodčí!$D$4:$Q$74,MATCH($B17,Rozhodčí!$J$4:$J$74,0),1),"")</f>
        <v>Pytlová Petra</v>
      </c>
      <c r="D17" s="73" t="str">
        <f t="shared" si="0"/>
        <v/>
      </c>
    </row>
    <row r="18" spans="1:4" s="5" customFormat="1" ht="25.05" customHeight="1" x14ac:dyDescent="0.3">
      <c r="A18" s="7">
        <v>11</v>
      </c>
      <c r="B18" s="29" t="s">
        <v>48</v>
      </c>
      <c r="C18" s="35" t="str">
        <f>IFERROR(INDEX(Rozhodčí!$D$4:$Q$74,MATCH($B18,Rozhodčí!$J$4:$J$74,0),1),"")</f>
        <v>Nováková Vendula</v>
      </c>
      <c r="D18" s="73" t="str">
        <f t="shared" si="0"/>
        <v/>
      </c>
    </row>
    <row r="19" spans="1:4" s="5" customFormat="1" ht="25.05" customHeight="1" x14ac:dyDescent="0.3">
      <c r="A19" s="7">
        <v>12</v>
      </c>
      <c r="B19" s="29" t="s">
        <v>51</v>
      </c>
      <c r="C19" s="35" t="str">
        <f>IFERROR(INDEX(Rozhodčí!$D$4:$Q$74,MATCH($B19,Rozhodčí!$J$4:$J$74,0),1),"")</f>
        <v>Mergl David</v>
      </c>
      <c r="D19" s="73" t="str">
        <f t="shared" si="0"/>
        <v/>
      </c>
    </row>
    <row r="20" spans="1:4" s="5" customFormat="1" ht="25.05" customHeight="1" x14ac:dyDescent="0.3">
      <c r="A20" s="7">
        <v>13</v>
      </c>
      <c r="B20" s="29" t="s">
        <v>50</v>
      </c>
      <c r="C20" s="35" t="str">
        <f>IFERROR(INDEX(Rozhodčí!$D$4:$Q$74,MATCH($B20,Rozhodčí!$J$4:$J$74,0),1),"")</f>
        <v>Pospěch Miloslav</v>
      </c>
      <c r="D20" s="73" t="str">
        <f t="shared" si="0"/>
        <v/>
      </c>
    </row>
    <row r="21" spans="1:4" s="5" customFormat="1" ht="25.05" customHeight="1" x14ac:dyDescent="0.3">
      <c r="A21" s="7">
        <v>14</v>
      </c>
      <c r="B21" s="29" t="s">
        <v>49</v>
      </c>
      <c r="C21" s="35" t="str">
        <f>IFERROR(INDEX(Rozhodčí!$D$4:$Q$74,MATCH($B21,Rozhodčí!$J$4:$J$74,0),1),"")</f>
        <v>Dyntr Jaroslav</v>
      </c>
      <c r="D21" s="73" t="str">
        <f t="shared" si="0"/>
        <v/>
      </c>
    </row>
    <row r="22" spans="1:4" s="5" customFormat="1" ht="25.05" customHeight="1" x14ac:dyDescent="0.3">
      <c r="A22" s="7">
        <v>15</v>
      </c>
      <c r="B22" s="29" t="s">
        <v>52</v>
      </c>
      <c r="C22" s="35" t="str">
        <f>IFERROR(INDEX(Rozhodčí!$D$4:$Q$74,MATCH($B22,Rozhodčí!$J$4:$J$74,0),1),"")</f>
        <v>Pokorný Tomáš</v>
      </c>
      <c r="D22" s="73" t="str">
        <f t="shared" si="0"/>
        <v/>
      </c>
    </row>
    <row r="23" spans="1:4" s="5" customFormat="1" ht="25.05" customHeight="1" x14ac:dyDescent="0.3">
      <c r="A23" s="7">
        <v>16</v>
      </c>
      <c r="B23" s="29" t="s">
        <v>37</v>
      </c>
      <c r="C23" s="35" t="str">
        <f>IFERROR(INDEX(Rozhodčí!$D$4:$Q$74,MATCH($B23,Rozhodčí!$J$4:$J$74,0),1),"")</f>
        <v>Hanus Pavel</v>
      </c>
      <c r="D23" s="73" t="str">
        <f t="shared" si="0"/>
        <v/>
      </c>
    </row>
    <row r="24" spans="1:4" s="5" customFormat="1" ht="25.05" customHeight="1" x14ac:dyDescent="0.3">
      <c r="A24" s="7">
        <v>17</v>
      </c>
      <c r="B24" s="29" t="s">
        <v>38</v>
      </c>
      <c r="C24" s="35" t="str">
        <f>IFERROR(INDEX(Rozhodčí!$D$4:$Q$74,MATCH($B24,Rozhodčí!$J$4:$J$74,0),1),"")</f>
        <v>Šulc Jan (STČK)</v>
      </c>
      <c r="D24" s="73" t="str">
        <f t="shared" si="0"/>
        <v/>
      </c>
    </row>
    <row r="25" spans="1:4" s="5" customFormat="1" ht="25.05" customHeight="1" x14ac:dyDescent="0.3">
      <c r="A25" s="7">
        <v>18</v>
      </c>
      <c r="B25" s="29" t="s">
        <v>53</v>
      </c>
      <c r="C25" s="35" t="str">
        <f>IFERROR(INDEX(Rozhodčí!$D$4:$Q$74,MATCH($B25,Rozhodčí!$J$4:$J$74,0),1),"")</f>
        <v>Musil Pavel (ÚSK)</v>
      </c>
      <c r="D25" s="73" t="str">
        <f t="shared" si="0"/>
        <v/>
      </c>
    </row>
    <row r="26" spans="1:4" s="5" customFormat="1" ht="25.05" customHeight="1" x14ac:dyDescent="0.3">
      <c r="A26" s="7">
        <v>19</v>
      </c>
      <c r="B26" s="29" t="s">
        <v>54</v>
      </c>
      <c r="C26" s="35" t="str">
        <f>IFERROR(INDEX(Rozhodčí!$D$4:$Q$74,MATCH($B26,Rozhodčí!$J$4:$J$74,0),1),"")</f>
        <v>Mai Vladimír</v>
      </c>
      <c r="D26" s="73" t="str">
        <f t="shared" si="0"/>
        <v/>
      </c>
    </row>
    <row r="27" spans="1:4" s="5" customFormat="1" ht="25.05" customHeight="1" x14ac:dyDescent="0.3">
      <c r="A27" s="7">
        <v>20</v>
      </c>
      <c r="B27" s="29" t="s">
        <v>55</v>
      </c>
      <c r="C27" s="35" t="str">
        <f>IFERROR(INDEX(Rozhodčí!$D$4:$Q$74,MATCH($B27,Rozhodčí!$J$4:$J$74,0),1),"")</f>
        <v>Korytár František</v>
      </c>
      <c r="D27" s="73" t="str">
        <f t="shared" si="0"/>
        <v/>
      </c>
    </row>
    <row r="28" spans="1:4" s="5" customFormat="1" ht="25.05" customHeight="1" x14ac:dyDescent="0.3">
      <c r="A28" s="7">
        <v>21</v>
      </c>
      <c r="B28" s="29" t="s">
        <v>56</v>
      </c>
      <c r="C28" s="35" t="str">
        <f>IFERROR(INDEX(Rozhodčí!$D$4:$Q$74,MATCH($B28,Rozhodčí!$J$4:$J$74,0),1),"")</f>
        <v>Štrait Kamil</v>
      </c>
      <c r="D28" s="73" t="str">
        <f t="shared" si="0"/>
        <v/>
      </c>
    </row>
    <row r="29" spans="1:4" s="5" customFormat="1" ht="25.05" customHeight="1" x14ac:dyDescent="0.3">
      <c r="A29" s="7">
        <v>22</v>
      </c>
      <c r="B29" s="29" t="s">
        <v>31</v>
      </c>
      <c r="C29" s="35" t="str">
        <f>IFERROR(INDEX(Rozhodčí!$D$4:$Q$74,MATCH($B29,Rozhodčí!$J$4:$J$74,0),1),"")</f>
        <v>Šeps Michal</v>
      </c>
      <c r="D29" s="73" t="str">
        <f t="shared" si="0"/>
        <v/>
      </c>
    </row>
    <row r="30" spans="1:4" s="5" customFormat="1" ht="25.05" customHeight="1" x14ac:dyDescent="0.3">
      <c r="A30" s="7">
        <v>23</v>
      </c>
      <c r="B30" s="29" t="s">
        <v>32</v>
      </c>
      <c r="C30" s="35" t="str">
        <f>IFERROR(INDEX(Rozhodčí!$D$4:$Q$74,MATCH($B30,Rozhodčí!$J$4:$J$74,0),1),"")</f>
        <v>Dvořák Ladislav</v>
      </c>
      <c r="D30" s="73" t="str">
        <f t="shared" si="0"/>
        <v/>
      </c>
    </row>
    <row r="31" spans="1:4" s="5" customFormat="1" ht="25.05" customHeight="1" x14ac:dyDescent="0.3">
      <c r="A31" s="7">
        <v>24</v>
      </c>
      <c r="B31" s="29" t="s">
        <v>33</v>
      </c>
      <c r="C31" s="35" t="str">
        <f>IFERROR(INDEX(Rozhodčí!$D$4:$Q$74,MATCH($B31,Rozhodčí!$J$4:$J$74,0),1),"")</f>
        <v>Rytíř Martin</v>
      </c>
      <c r="D31" s="73" t="str">
        <f t="shared" si="0"/>
        <v/>
      </c>
    </row>
    <row r="32" spans="1:4" s="5" customFormat="1" ht="25.05" customHeight="1" x14ac:dyDescent="0.3">
      <c r="A32" s="7">
        <v>25</v>
      </c>
      <c r="B32" s="29" t="s">
        <v>34</v>
      </c>
      <c r="C32" s="35" t="str">
        <f>IFERROR(INDEX(Rozhodčí!$D$4:$Q$74,MATCH($B32,Rozhodčí!$J$4:$J$74,0),1),"")</f>
        <v>Hrnčíř Aleš</v>
      </c>
      <c r="D32" s="73" t="str">
        <f t="shared" si="0"/>
        <v/>
      </c>
    </row>
    <row r="33" spans="1:4" s="5" customFormat="1" ht="25.05" customHeight="1" x14ac:dyDescent="0.3">
      <c r="A33" s="7">
        <v>26</v>
      </c>
      <c r="B33" s="29" t="s">
        <v>57</v>
      </c>
      <c r="C33" s="35" t="str">
        <f>IFERROR(INDEX(Rozhodčí!$D$4:$Q$74,MATCH($B33,Rozhodčí!$J$4:$J$74,0),1),"")</f>
        <v>Mrózek Marián</v>
      </c>
      <c r="D33" s="73" t="str">
        <f t="shared" si="0"/>
        <v/>
      </c>
    </row>
    <row r="34" spans="1:4" s="5" customFormat="1" ht="25.05" customHeight="1" x14ac:dyDescent="0.3">
      <c r="A34" s="7">
        <v>27</v>
      </c>
      <c r="B34" s="29" t="s">
        <v>58</v>
      </c>
      <c r="C34" s="35" t="str">
        <f>IFERROR(INDEX(Rozhodčí!$D$4:$Q$74,MATCH($B34,Rozhodčí!$J$4:$J$74,0),1),"")</f>
        <v>Marek Ivan</v>
      </c>
      <c r="D34" s="73" t="str">
        <f t="shared" si="0"/>
        <v/>
      </c>
    </row>
    <row r="35" spans="1:4" s="5" customFormat="1" ht="25.05" customHeight="1" x14ac:dyDescent="0.3">
      <c r="A35" s="7">
        <v>28</v>
      </c>
      <c r="B35" s="29" t="s">
        <v>59</v>
      </c>
      <c r="C35" s="35" t="str">
        <f>IFERROR(INDEX(Rozhodčí!$D$4:$Q$74,MATCH($B35,Rozhodčí!$J$4:$J$74,0),1),"")</f>
        <v>Novák Jaroslav</v>
      </c>
      <c r="D35" s="73" t="str">
        <f t="shared" si="0"/>
        <v/>
      </c>
    </row>
    <row r="36" spans="1:4" s="5" customFormat="1" ht="25.05" customHeight="1" x14ac:dyDescent="0.3">
      <c r="A36" s="7">
        <v>29</v>
      </c>
      <c r="B36" s="29" t="s">
        <v>60</v>
      </c>
      <c r="C36" s="35" t="str">
        <f>IFERROR(INDEX(Rozhodčí!$D$4:$Q$74,MATCH($B36,Rozhodčí!$J$4:$J$74,0),1),"")</f>
        <v>Myslín Josef</v>
      </c>
      <c r="D36" s="73" t="str">
        <f t="shared" si="0"/>
        <v/>
      </c>
    </row>
    <row r="37" spans="1:4" s="5" customFormat="1" ht="25.05" customHeight="1" x14ac:dyDescent="0.3">
      <c r="A37" s="7">
        <v>30</v>
      </c>
      <c r="B37" s="29" t="s">
        <v>61</v>
      </c>
      <c r="C37" s="35" t="str">
        <f>IFERROR(INDEX(Rozhodčí!$D$4:$Q$74,MATCH($B37,Rozhodčí!$J$4:$J$74,0),1),"")</f>
        <v>Neufingerová Lenka</v>
      </c>
      <c r="D37" s="73" t="str">
        <f t="shared" si="0"/>
        <v/>
      </c>
    </row>
    <row r="38" spans="1:4" s="5" customFormat="1" ht="25.05" customHeight="1" x14ac:dyDescent="0.3">
      <c r="A38" s="7">
        <v>31</v>
      </c>
      <c r="B38" s="29" t="s">
        <v>62</v>
      </c>
      <c r="C38" s="35" t="str">
        <f>IFERROR(INDEX(Rozhodčí!$D$4:$Q$74,MATCH($B38,Rozhodčí!$J$4:$J$74,0),1),"")</f>
        <v>Pišta Jan</v>
      </c>
      <c r="D38" s="73" t="str">
        <f t="shared" si="0"/>
        <v/>
      </c>
    </row>
    <row r="39" spans="1:4" s="5" customFormat="1" ht="25.05" customHeight="1" x14ac:dyDescent="0.3">
      <c r="A39" s="7">
        <v>32</v>
      </c>
      <c r="B39" s="29" t="s">
        <v>63</v>
      </c>
      <c r="C39" s="35" t="str">
        <f>IFERROR(INDEX(Rozhodčí!$D$4:$Q$74,MATCH($B39,Rozhodčí!$J$4:$J$74,0),1),"")</f>
        <v>Šulc Bohuslav (PAK)</v>
      </c>
      <c r="D39" s="73" t="str">
        <f t="shared" si="0"/>
        <v/>
      </c>
    </row>
    <row r="40" spans="1:4" s="5" customFormat="1" ht="25.05" customHeight="1" x14ac:dyDescent="0.3">
      <c r="A40" s="7">
        <v>33</v>
      </c>
      <c r="B40" s="29" t="s">
        <v>64</v>
      </c>
      <c r="C40" s="35" t="str">
        <f>IFERROR(INDEX(Rozhodčí!$D$4:$Q$74,MATCH($B40,Rozhodčí!$J$4:$J$74,0),1),"")</f>
        <v>Žouželka Martin</v>
      </c>
      <c r="D40" s="73" t="str">
        <f t="shared" si="0"/>
        <v/>
      </c>
    </row>
    <row r="41" spans="1:4" s="5" customFormat="1" ht="25.05" customHeight="1" x14ac:dyDescent="0.3">
      <c r="A41" s="7">
        <v>34</v>
      </c>
      <c r="B41" s="29" t="s">
        <v>35</v>
      </c>
      <c r="C41" s="35" t="str">
        <f>IFERROR(INDEX(Rozhodčí!$D$4:$Q$74,MATCH($B41,Rozhodčí!$J$4:$J$74,0),1),"")</f>
        <v>Fešar Radomír</v>
      </c>
      <c r="D41" s="73" t="str">
        <f t="shared" si="0"/>
        <v/>
      </c>
    </row>
    <row r="42" spans="1:4" s="5" customFormat="1" ht="25.05" customHeight="1" x14ac:dyDescent="0.3">
      <c r="A42" s="7">
        <v>35</v>
      </c>
      <c r="B42" s="29" t="s">
        <v>36</v>
      </c>
      <c r="C42" s="35" t="str">
        <f>IFERROR(INDEX(Rozhodčí!$D$4:$Q$74,MATCH($B42,Rozhodčí!$J$4:$J$74,0),1),"")</f>
        <v>Dušek Libor</v>
      </c>
      <c r="D42" s="73" t="str">
        <f t="shared" si="0"/>
        <v/>
      </c>
    </row>
    <row r="43" spans="1:4" s="5" customFormat="1" ht="25.05" customHeight="1" x14ac:dyDescent="0.3">
      <c r="A43" s="7">
        <v>36</v>
      </c>
      <c r="B43" s="29" t="s">
        <v>26</v>
      </c>
      <c r="C43" s="35" t="str">
        <f>IFERROR(INDEX(Rozhodčí!$D$4:$Q$74,MATCH($B43,Rozhodčí!$J$4:$J$74,0),1),"")</f>
        <v>Havlíčková Dana</v>
      </c>
      <c r="D43" s="73" t="str">
        <f t="shared" si="0"/>
        <v/>
      </c>
    </row>
    <row r="44" spans="1:4" s="5" customFormat="1" ht="25.05" customHeight="1" x14ac:dyDescent="0.3">
      <c r="A44" s="7">
        <v>37</v>
      </c>
      <c r="B44" s="29" t="s">
        <v>27</v>
      </c>
      <c r="C44" s="35" t="str">
        <f>IFERROR(INDEX(Rozhodčí!$D$4:$Q$74,MATCH($B44,Rozhodčí!$J$4:$J$74,0),1),"")</f>
        <v>Jurek Vladimír</v>
      </c>
      <c r="D44" s="73" t="str">
        <f t="shared" si="0"/>
        <v/>
      </c>
    </row>
    <row r="45" spans="1:4" s="5" customFormat="1" ht="25.05" customHeight="1" x14ac:dyDescent="0.3">
      <c r="A45" s="7">
        <v>38</v>
      </c>
      <c r="B45" s="90" t="s">
        <v>28</v>
      </c>
      <c r="C45" s="83" t="str">
        <f>IFERROR(INDEX(Rozhodčí!$D$4:$Q$74,MATCH($B45,Rozhodčí!$J$4:$J$74,0),1),"")</f>
        <v xml:space="preserve">Nazarevič Michal </v>
      </c>
      <c r="D45" s="73" t="str">
        <f t="shared" si="0"/>
        <v/>
      </c>
    </row>
  </sheetData>
  <sheetProtection sheet="1" objects="1" scenarios="1"/>
  <phoneticPr fontId="5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4" fitToWidth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DA5B-2F26-A545-BF4A-AFB6B64FBBB5}">
  <sheetPr>
    <pageSetUpPr fitToPage="1"/>
  </sheetPr>
  <dimension ref="A1:D45"/>
  <sheetViews>
    <sheetView showGridLines="0" topLeftCell="A31" zoomScaleNormal="100" workbookViewId="0">
      <selection activeCell="B6" sqref="B6:C6"/>
    </sheetView>
  </sheetViews>
  <sheetFormatPr defaultColWidth="8.77734375" defaultRowHeight="14.4" x14ac:dyDescent="0.3"/>
  <cols>
    <col min="1" max="1" width="8.77734375" style="8" customWidth="1"/>
    <col min="2" max="2" width="35.77734375" customWidth="1"/>
    <col min="3" max="3" width="35.77734375" style="37" customWidth="1"/>
    <col min="4" max="4" width="18" customWidth="1"/>
  </cols>
  <sheetData>
    <row r="1" spans="1:4" ht="21" x14ac:dyDescent="0.4">
      <c r="B1" s="4" t="s">
        <v>188</v>
      </c>
    </row>
    <row r="2" spans="1:4" ht="15" thickBot="1" x14ac:dyDescent="0.35"/>
    <row r="3" spans="1:4" s="6" customFormat="1" ht="25.05" customHeight="1" x14ac:dyDescent="0.3">
      <c r="A3" s="20"/>
      <c r="B3" s="61" t="str">
        <f>Rozhodčí!$C4</f>
        <v>Hlavní rozhodčí</v>
      </c>
      <c r="C3" s="32" t="str">
        <f>VLOOKUP($B3,Rozhodčí!$C$4:$E$7,2,0)</f>
        <v>Sejbal Darek</v>
      </c>
    </row>
    <row r="4" spans="1:4" s="6" customFormat="1" ht="25.05" customHeight="1" x14ac:dyDescent="0.3">
      <c r="A4" s="20"/>
      <c r="B4" s="62" t="str">
        <f>Rozhodčí!$C5</f>
        <v>Zástupce HR</v>
      </c>
      <c r="C4" s="33" t="str">
        <f>VLOOKUP($B4,Rozhodčí!$C$4:$E$7,2,0)</f>
        <v>Lefner Tomáš</v>
      </c>
    </row>
    <row r="5" spans="1:4" s="6" customFormat="1" ht="25.05" customHeight="1" x14ac:dyDescent="0.3">
      <c r="A5" s="20"/>
      <c r="B5" s="62" t="str">
        <f>Rozhodčí!$C6</f>
        <v>Velitel soutěže</v>
      </c>
      <c r="C5" s="33">
        <f>VLOOKUP($B5,Rozhodčí!$C$4:$E$7,2,0)</f>
        <v>0</v>
      </c>
    </row>
    <row r="6" spans="1:4" s="6" customFormat="1" ht="25.05" customHeight="1" thickBot="1" x14ac:dyDescent="0.35">
      <c r="A6" s="20"/>
      <c r="B6" s="63" t="str">
        <f>Rozhodčí!C7</f>
        <v>Zástupce VS</v>
      </c>
      <c r="C6" s="34">
        <f>VLOOKUP($B6,Rozhodčí!$C$4:$E$7,2,0)</f>
        <v>0</v>
      </c>
    </row>
    <row r="7" spans="1:4" s="6" customFormat="1" ht="25.05" customHeight="1" x14ac:dyDescent="0.3">
      <c r="A7" s="20"/>
      <c r="B7"/>
      <c r="C7"/>
    </row>
    <row r="8" spans="1:4" s="6" customFormat="1" ht="25.05" customHeight="1" x14ac:dyDescent="0.3">
      <c r="A8" s="14">
        <v>1</v>
      </c>
      <c r="B8" s="24" t="s">
        <v>1</v>
      </c>
      <c r="C8" s="38" t="str">
        <f>IFERROR(INDEX(Rozhodčí!$D$4:$Q$74,MATCH($B8,Rozhodčí!$K$4:$K$74,0),1),"")</f>
        <v>Fešar Radomír</v>
      </c>
      <c r="D8" s="71" t="str">
        <f>IF($C8&lt;&gt;"","",$B8)</f>
        <v/>
      </c>
    </row>
    <row r="9" spans="1:4" s="6" customFormat="1" ht="25.05" customHeight="1" x14ac:dyDescent="0.3">
      <c r="A9" s="14">
        <v>2</v>
      </c>
      <c r="B9" s="25" t="s">
        <v>2</v>
      </c>
      <c r="C9" s="39" t="str">
        <f>IFERROR(INDEX(Rozhodčí!$D$4:$Q$74,MATCH($B9,Rozhodčí!$K$4:$K$74,0),1),"")</f>
        <v>Spilka Martin</v>
      </c>
      <c r="D9" s="71" t="str">
        <f t="shared" ref="D9:D45" si="0">IF($C9&lt;&gt;"","",$B9)</f>
        <v/>
      </c>
    </row>
    <row r="10" spans="1:4" s="6" customFormat="1" ht="25.05" customHeight="1" x14ac:dyDescent="0.3">
      <c r="A10" s="14">
        <v>3</v>
      </c>
      <c r="B10" s="25" t="s">
        <v>3</v>
      </c>
      <c r="C10" s="39" t="str">
        <f>IFERROR(INDEX(Rozhodčí!$D$4:$Q$74,MATCH($B10,Rozhodčí!$K$4:$K$74,0),1),"")</f>
        <v>Mathauser Milan</v>
      </c>
      <c r="D10" s="71" t="str">
        <f t="shared" si="0"/>
        <v/>
      </c>
    </row>
    <row r="11" spans="1:4" s="6" customFormat="1" ht="25.05" customHeight="1" x14ac:dyDescent="0.3">
      <c r="A11" s="14">
        <v>4</v>
      </c>
      <c r="B11" s="25" t="s">
        <v>4</v>
      </c>
      <c r="C11" s="39" t="str">
        <f>IFERROR(INDEX(Rozhodčí!$D$4:$Q$74,MATCH($B11,Rozhodčí!$K$4:$K$74,0),1),"")</f>
        <v>Hartman Jiří</v>
      </c>
      <c r="D11" s="71" t="str">
        <f t="shared" si="0"/>
        <v/>
      </c>
    </row>
    <row r="12" spans="1:4" s="6" customFormat="1" ht="25.05" customHeight="1" x14ac:dyDescent="0.3">
      <c r="A12" s="14">
        <v>5</v>
      </c>
      <c r="B12" s="25" t="s">
        <v>8</v>
      </c>
      <c r="C12" s="39" t="str">
        <f>IFERROR(INDEX(Rozhodčí!$D$4:$Q$74,MATCH($B12,Rozhodčí!$K$4:$K$74,0),1),"")</f>
        <v>Vilímková Dana</v>
      </c>
      <c r="D12" s="71" t="str">
        <f t="shared" si="0"/>
        <v/>
      </c>
    </row>
    <row r="13" spans="1:4" s="6" customFormat="1" ht="25.05" customHeight="1" x14ac:dyDescent="0.3">
      <c r="A13" s="14">
        <v>6</v>
      </c>
      <c r="B13" s="25" t="s">
        <v>9</v>
      </c>
      <c r="C13" s="39" t="str">
        <f>IFERROR(INDEX(Rozhodčí!$D$4:$Q$74,MATCH($B13,Rozhodčí!$K$4:$K$74,0),1),"")</f>
        <v>Mácová Milada</v>
      </c>
      <c r="D13" s="71" t="str">
        <f t="shared" si="0"/>
        <v/>
      </c>
    </row>
    <row r="14" spans="1:4" s="6" customFormat="1" ht="25.05" customHeight="1" x14ac:dyDescent="0.3">
      <c r="A14" s="14">
        <v>7</v>
      </c>
      <c r="B14" s="25" t="s">
        <v>5</v>
      </c>
      <c r="C14" s="39" t="str">
        <f>IFERROR(INDEX(Rozhodčí!$D$4:$Q$74,MATCH($B14,Rozhodčí!$K$4:$K$74,0),1),"")</f>
        <v>Hanulík Stanislav</v>
      </c>
      <c r="D14" s="71" t="str">
        <f t="shared" si="0"/>
        <v/>
      </c>
    </row>
    <row r="15" spans="1:4" s="6" customFormat="1" ht="25.05" customHeight="1" x14ac:dyDescent="0.3">
      <c r="A15" s="14">
        <v>8</v>
      </c>
      <c r="B15" s="25" t="s">
        <v>6</v>
      </c>
      <c r="C15" s="39" t="str">
        <f>IFERROR(INDEX(Rozhodčí!$D$4:$Q$74,MATCH($B15,Rozhodčí!$K$4:$K$74,0),1),"")</f>
        <v>Krenauer Alfréd</v>
      </c>
      <c r="D15" s="71" t="str">
        <f t="shared" si="0"/>
        <v/>
      </c>
    </row>
    <row r="16" spans="1:4" s="6" customFormat="1" ht="25.05" customHeight="1" x14ac:dyDescent="0.3">
      <c r="A16" s="14">
        <v>9</v>
      </c>
      <c r="B16" s="25" t="s">
        <v>7</v>
      </c>
      <c r="C16" s="39" t="str">
        <f>IFERROR(INDEX(Rozhodčí!$D$4:$Q$74,MATCH($B16,Rozhodčí!$K$4:$K$74,0),1),"")</f>
        <v>Tichý Josef</v>
      </c>
      <c r="D16" s="71" t="str">
        <f t="shared" si="0"/>
        <v/>
      </c>
    </row>
    <row r="17" spans="1:4" s="6" customFormat="1" ht="25.05" customHeight="1" x14ac:dyDescent="0.3">
      <c r="A17" s="14">
        <v>10</v>
      </c>
      <c r="B17" s="25" t="s">
        <v>47</v>
      </c>
      <c r="C17" s="39" t="str">
        <f>IFERROR(INDEX(Rozhodčí!$D$4:$Q$74,MATCH($B17,Rozhodčí!$K$4:$K$74,0),1),"")</f>
        <v>Filip Květoslav</v>
      </c>
      <c r="D17" s="71" t="str">
        <f t="shared" si="0"/>
        <v/>
      </c>
    </row>
    <row r="18" spans="1:4" s="6" customFormat="1" ht="25.05" customHeight="1" x14ac:dyDescent="0.3">
      <c r="A18" s="14">
        <v>11</v>
      </c>
      <c r="B18" s="25" t="s">
        <v>48</v>
      </c>
      <c r="C18" s="39" t="str">
        <f>IFERROR(INDEX(Rozhodčí!$D$4:$Q$74,MATCH($B18,Rozhodčí!$K$4:$K$74,0),1),"")</f>
        <v>Myslín Josef</v>
      </c>
      <c r="D18" s="71" t="str">
        <f t="shared" si="0"/>
        <v/>
      </c>
    </row>
    <row r="19" spans="1:4" s="6" customFormat="1" ht="25.05" customHeight="1" x14ac:dyDescent="0.3">
      <c r="A19" s="14">
        <v>12</v>
      </c>
      <c r="B19" s="25" t="s">
        <v>51</v>
      </c>
      <c r="C19" s="39" t="str">
        <f>IFERROR(INDEX(Rozhodčí!$D$4:$Q$74,MATCH($B19,Rozhodčí!$K$4:$K$74,0),1),"")</f>
        <v>Neufingerová Lenka</v>
      </c>
      <c r="D19" s="71" t="str">
        <f t="shared" si="0"/>
        <v/>
      </c>
    </row>
    <row r="20" spans="1:4" s="6" customFormat="1" ht="25.05" customHeight="1" x14ac:dyDescent="0.3">
      <c r="A20" s="14">
        <v>13</v>
      </c>
      <c r="B20" s="25" t="s">
        <v>50</v>
      </c>
      <c r="C20" s="39" t="str">
        <f>IFERROR(INDEX(Rozhodčí!$D$4:$Q$74,MATCH($B20,Rozhodčí!$K$4:$K$74,0),1),"")</f>
        <v>Vovsíková Eva</v>
      </c>
      <c r="D20" s="71" t="str">
        <f t="shared" si="0"/>
        <v/>
      </c>
    </row>
    <row r="21" spans="1:4" s="6" customFormat="1" ht="25.05" customHeight="1" x14ac:dyDescent="0.3">
      <c r="A21" s="14">
        <v>14</v>
      </c>
      <c r="B21" s="25" t="s">
        <v>49</v>
      </c>
      <c r="C21" s="39" t="str">
        <f>IFERROR(INDEX(Rozhodčí!$D$4:$Q$74,MATCH($B21,Rozhodčí!$K$4:$K$74,0),1),"")</f>
        <v>Havlíčková Dana</v>
      </c>
      <c r="D21" s="71" t="str">
        <f t="shared" si="0"/>
        <v/>
      </c>
    </row>
    <row r="22" spans="1:4" s="6" customFormat="1" ht="25.05" customHeight="1" x14ac:dyDescent="0.3">
      <c r="A22" s="14">
        <v>15</v>
      </c>
      <c r="B22" s="25" t="s">
        <v>52</v>
      </c>
      <c r="C22" s="39" t="str">
        <f>IFERROR(INDEX(Rozhodčí!$D$4:$Q$74,MATCH($B22,Rozhodčí!$K$4:$K$74,0),1),"")</f>
        <v xml:space="preserve">Rudžiková Karolína </v>
      </c>
      <c r="D22" s="71" t="str">
        <f t="shared" si="0"/>
        <v/>
      </c>
    </row>
    <row r="23" spans="1:4" s="6" customFormat="1" ht="25.05" customHeight="1" x14ac:dyDescent="0.3">
      <c r="A23" s="14">
        <v>16</v>
      </c>
      <c r="B23" s="25" t="s">
        <v>37</v>
      </c>
      <c r="C23" s="39" t="str">
        <f>IFERROR(INDEX(Rozhodčí!$D$4:$Q$74,MATCH($B23,Rozhodčí!$K$4:$K$74,0),1),"")</f>
        <v xml:space="preserve">Nazarevič Michal </v>
      </c>
      <c r="D23" s="71" t="str">
        <f t="shared" si="0"/>
        <v/>
      </c>
    </row>
    <row r="24" spans="1:4" s="6" customFormat="1" ht="25.05" customHeight="1" x14ac:dyDescent="0.3">
      <c r="A24" s="14">
        <v>17</v>
      </c>
      <c r="B24" s="25" t="s">
        <v>38</v>
      </c>
      <c r="C24" s="39" t="str">
        <f>IFERROR(INDEX(Rozhodčí!$D$4:$Q$74,MATCH($B24,Rozhodčí!$K$4:$K$74,0),1),"")</f>
        <v>Jurek Vladimír</v>
      </c>
      <c r="D24" s="71" t="str">
        <f t="shared" si="0"/>
        <v/>
      </c>
    </row>
    <row r="25" spans="1:4" s="6" customFormat="1" ht="25.05" customHeight="1" x14ac:dyDescent="0.3">
      <c r="A25" s="14">
        <v>18</v>
      </c>
      <c r="B25" s="25" t="s">
        <v>53</v>
      </c>
      <c r="C25" s="39" t="str">
        <f>IFERROR(INDEX(Rozhodčí!$D$4:$Q$74,MATCH($B25,Rozhodčí!$K$4:$K$74,0),1),"")</f>
        <v>Pišta Jan</v>
      </c>
      <c r="D25" s="71" t="str">
        <f t="shared" si="0"/>
        <v/>
      </c>
    </row>
    <row r="26" spans="1:4" s="6" customFormat="1" ht="25.05" customHeight="1" x14ac:dyDescent="0.3">
      <c r="A26" s="14">
        <v>19</v>
      </c>
      <c r="B26" s="25" t="s">
        <v>54</v>
      </c>
      <c r="C26" s="39" t="str">
        <f>IFERROR(INDEX(Rozhodčí!$D$4:$Q$74,MATCH($B26,Rozhodčí!$K$4:$K$74,0),1),"")</f>
        <v>Hudáková Věra</v>
      </c>
      <c r="D26" s="71" t="str">
        <f t="shared" si="0"/>
        <v/>
      </c>
    </row>
    <row r="27" spans="1:4" s="6" customFormat="1" ht="25.05" customHeight="1" x14ac:dyDescent="0.3">
      <c r="A27" s="14">
        <v>20</v>
      </c>
      <c r="B27" s="25" t="s">
        <v>55</v>
      </c>
      <c r="C27" s="39" t="str">
        <f>IFERROR(INDEX(Rozhodčí!$D$4:$Q$74,MATCH($B27,Rozhodčí!$K$4:$K$74,0),1),"")</f>
        <v>Crhák František</v>
      </c>
      <c r="D27" s="71" t="str">
        <f t="shared" si="0"/>
        <v/>
      </c>
    </row>
    <row r="28" spans="1:4" s="6" customFormat="1" ht="25.05" customHeight="1" x14ac:dyDescent="0.3">
      <c r="A28" s="14">
        <v>21</v>
      </c>
      <c r="B28" s="25" t="s">
        <v>56</v>
      </c>
      <c r="C28" s="39" t="str">
        <f>IFERROR(INDEX(Rozhodčí!$D$4:$Q$74,MATCH($B28,Rozhodčí!$K$4:$K$74,0),1),"")</f>
        <v>Kozák Lukáš</v>
      </c>
      <c r="D28" s="71" t="str">
        <f t="shared" si="0"/>
        <v/>
      </c>
    </row>
    <row r="29" spans="1:4" s="6" customFormat="1" ht="25.05" customHeight="1" x14ac:dyDescent="0.3">
      <c r="A29" s="14">
        <v>22</v>
      </c>
      <c r="B29" s="25" t="s">
        <v>31</v>
      </c>
      <c r="C29" s="39" t="str">
        <f>IFERROR(INDEX(Rozhodčí!$D$4:$Q$74,MATCH($B29,Rozhodčí!$K$4:$K$74,0),1),"")</f>
        <v>Rous Tomáš</v>
      </c>
      <c r="D29" s="71" t="str">
        <f t="shared" si="0"/>
        <v/>
      </c>
    </row>
    <row r="30" spans="1:4" s="6" customFormat="1" ht="25.05" customHeight="1" x14ac:dyDescent="0.3">
      <c r="A30" s="14">
        <v>23</v>
      </c>
      <c r="B30" s="25" t="s">
        <v>32</v>
      </c>
      <c r="C30" s="39" t="str">
        <f>IFERROR(INDEX(Rozhodčí!$D$4:$Q$74,MATCH($B30,Rozhodčí!$K$4:$K$74,0),1),"")</f>
        <v>Pitucha Radek</v>
      </c>
      <c r="D30" s="71" t="str">
        <f t="shared" si="0"/>
        <v/>
      </c>
    </row>
    <row r="31" spans="1:4" s="6" customFormat="1" ht="25.05" customHeight="1" x14ac:dyDescent="0.3">
      <c r="A31" s="14">
        <v>24</v>
      </c>
      <c r="B31" s="25" t="s">
        <v>33</v>
      </c>
      <c r="C31" s="39" t="str">
        <f>IFERROR(INDEX(Rozhodčí!$D$4:$Q$74,MATCH($B31,Rozhodčí!$K$4:$K$74,0),1),"")</f>
        <v>Skamene Pavel</v>
      </c>
      <c r="D31" s="71" t="str">
        <f t="shared" si="0"/>
        <v/>
      </c>
    </row>
    <row r="32" spans="1:4" s="6" customFormat="1" ht="25.05" customHeight="1" x14ac:dyDescent="0.3">
      <c r="A32" s="14">
        <v>25</v>
      </c>
      <c r="B32" s="25" t="s">
        <v>34</v>
      </c>
      <c r="C32" s="39" t="str">
        <f>IFERROR(INDEX(Rozhodčí!$D$4:$Q$74,MATCH($B32,Rozhodčí!$K$4:$K$74,0),1),"")</f>
        <v>Novák Milan</v>
      </c>
      <c r="D32" s="71" t="str">
        <f t="shared" si="0"/>
        <v/>
      </c>
    </row>
    <row r="33" spans="1:4" s="6" customFormat="1" ht="25.05" customHeight="1" x14ac:dyDescent="0.3">
      <c r="A33" s="14">
        <v>26</v>
      </c>
      <c r="B33" s="25" t="s">
        <v>57</v>
      </c>
      <c r="C33" s="39" t="str">
        <f>IFERROR(INDEX(Rozhodčí!$D$4:$Q$74,MATCH($B33,Rozhodčí!$K$4:$K$74,0),1),"")</f>
        <v>Beneš Libor</v>
      </c>
      <c r="D33" s="71" t="str">
        <f t="shared" si="0"/>
        <v/>
      </c>
    </row>
    <row r="34" spans="1:4" s="6" customFormat="1" ht="25.05" customHeight="1" x14ac:dyDescent="0.3">
      <c r="A34" s="14">
        <v>27</v>
      </c>
      <c r="B34" s="25" t="s">
        <v>58</v>
      </c>
      <c r="C34" s="39" t="str">
        <f>IFERROR(INDEX(Rozhodčí!$D$4:$Q$74,MATCH($B34,Rozhodčí!$K$4:$K$74,0),1),"")</f>
        <v>Karasová Martina</v>
      </c>
      <c r="D34" s="71" t="str">
        <f t="shared" si="0"/>
        <v/>
      </c>
    </row>
    <row r="35" spans="1:4" s="6" customFormat="1" ht="25.05" customHeight="1" x14ac:dyDescent="0.3">
      <c r="A35" s="14">
        <v>28</v>
      </c>
      <c r="B35" s="25" t="s">
        <v>59</v>
      </c>
      <c r="C35" s="39" t="str">
        <f>IFERROR(INDEX(Rozhodčí!$D$4:$Q$74,MATCH($B35,Rozhodčí!$K$4:$K$74,0),1),"")</f>
        <v>Pospíšil Miloslav</v>
      </c>
      <c r="D35" s="71" t="str">
        <f t="shared" si="0"/>
        <v/>
      </c>
    </row>
    <row r="36" spans="1:4" s="6" customFormat="1" ht="25.05" customHeight="1" x14ac:dyDescent="0.3">
      <c r="A36" s="14">
        <v>29</v>
      </c>
      <c r="B36" s="25" t="s">
        <v>60</v>
      </c>
      <c r="C36" s="39" t="str">
        <f>IFERROR(INDEX(Rozhodčí!$D$4:$Q$74,MATCH($B36,Rozhodčí!$K$4:$K$74,0),1),"")</f>
        <v>Biskup Ladislav</v>
      </c>
      <c r="D36" s="71" t="str">
        <f t="shared" si="0"/>
        <v/>
      </c>
    </row>
    <row r="37" spans="1:4" s="6" customFormat="1" ht="25.05" customHeight="1" x14ac:dyDescent="0.3">
      <c r="A37" s="14">
        <v>30</v>
      </c>
      <c r="B37" s="25" t="s">
        <v>61</v>
      </c>
      <c r="C37" s="39" t="str">
        <f>IFERROR(INDEX(Rozhodčí!$D$4:$Q$74,MATCH($B37,Rozhodčí!$K$4:$K$74,0),1),"")</f>
        <v xml:space="preserve">Schön Martin </v>
      </c>
      <c r="D37" s="71" t="str">
        <f t="shared" si="0"/>
        <v/>
      </c>
    </row>
    <row r="38" spans="1:4" s="6" customFormat="1" ht="25.05" customHeight="1" x14ac:dyDescent="0.3">
      <c r="A38" s="14">
        <v>31</v>
      </c>
      <c r="B38" s="25" t="s">
        <v>62</v>
      </c>
      <c r="C38" s="39" t="str">
        <f>IFERROR(INDEX(Rozhodčí!$D$4:$Q$74,MATCH($B38,Rozhodčí!$K$4:$K$74,0),1),"")</f>
        <v>Kalčík Pavel</v>
      </c>
      <c r="D38" s="71" t="str">
        <f t="shared" si="0"/>
        <v/>
      </c>
    </row>
    <row r="39" spans="1:4" s="6" customFormat="1" ht="25.05" customHeight="1" x14ac:dyDescent="0.3">
      <c r="A39" s="14">
        <v>32</v>
      </c>
      <c r="B39" s="25" t="s">
        <v>65</v>
      </c>
      <c r="C39" s="39" t="str">
        <f>IFERROR(INDEX(Rozhodčí!$D$4:$Q$74,MATCH($B39,Rozhodčí!$K$4:$K$74,0),1),"")</f>
        <v>Oulehla Karel</v>
      </c>
      <c r="D39" s="71" t="str">
        <f t="shared" si="0"/>
        <v/>
      </c>
    </row>
    <row r="40" spans="1:4" s="6" customFormat="1" ht="25.05" customHeight="1" x14ac:dyDescent="0.3">
      <c r="A40" s="14">
        <v>33</v>
      </c>
      <c r="B40" s="25" t="s">
        <v>66</v>
      </c>
      <c r="C40" s="39" t="str">
        <f>IFERROR(INDEX(Rozhodčí!$D$4:$Q$74,MATCH($B40,Rozhodčí!$K$4:$K$74,0),1),"")</f>
        <v>Jílek Tomáš</v>
      </c>
      <c r="D40" s="71" t="str">
        <f t="shared" si="0"/>
        <v/>
      </c>
    </row>
    <row r="41" spans="1:4" s="6" customFormat="1" ht="25.05" customHeight="1" x14ac:dyDescent="0.3">
      <c r="A41" s="14">
        <v>34</v>
      </c>
      <c r="B41" s="25" t="s">
        <v>35</v>
      </c>
      <c r="C41" s="39" t="str">
        <f>IFERROR(INDEX(Rozhodčí!$D$4:$Q$74,MATCH($B41,Rozhodčí!$K$4:$K$74,0),1),"")</f>
        <v>Frgalová Věra</v>
      </c>
      <c r="D41" s="71" t="str">
        <f t="shared" si="0"/>
        <v/>
      </c>
    </row>
    <row r="42" spans="1:4" s="6" customFormat="1" ht="25.05" customHeight="1" x14ac:dyDescent="0.3">
      <c r="A42" s="14">
        <v>35</v>
      </c>
      <c r="B42" s="25" t="s">
        <v>36</v>
      </c>
      <c r="C42" s="39" t="str">
        <f>IFERROR(INDEX(Rozhodčí!$D$4:$Q$74,MATCH($B42,Rozhodčí!$K$4:$K$74,0),1),"")</f>
        <v xml:space="preserve">Oprchalská Markéta </v>
      </c>
      <c r="D42" s="71" t="str">
        <f t="shared" si="0"/>
        <v/>
      </c>
    </row>
    <row r="43" spans="1:4" s="6" customFormat="1" ht="25.05" customHeight="1" x14ac:dyDescent="0.3">
      <c r="A43" s="14">
        <v>36</v>
      </c>
      <c r="B43" s="25" t="s">
        <v>26</v>
      </c>
      <c r="C43" s="39" t="str">
        <f>IFERROR(INDEX(Rozhodčí!$D$4:$Q$74,MATCH($B43,Rozhodčí!$K$4:$K$74,0),1),"")</f>
        <v>Mrózek Marián</v>
      </c>
      <c r="D43" s="71" t="str">
        <f t="shared" si="0"/>
        <v/>
      </c>
    </row>
    <row r="44" spans="1:4" s="6" customFormat="1" ht="25.05" customHeight="1" x14ac:dyDescent="0.3">
      <c r="A44" s="14">
        <v>38</v>
      </c>
      <c r="B44" s="25" t="s">
        <v>27</v>
      </c>
      <c r="C44" s="39" t="str">
        <f>IFERROR(INDEX(Rozhodčí!$D$4:$Q$74,MATCH($B44,Rozhodčí!$K$4:$K$74,0),1),"")</f>
        <v>Rytíř Martin</v>
      </c>
      <c r="D44" s="71" t="str">
        <f t="shared" si="0"/>
        <v/>
      </c>
    </row>
    <row r="45" spans="1:4" s="6" customFormat="1" ht="25.05" customHeight="1" x14ac:dyDescent="0.3">
      <c r="A45" s="14">
        <v>39</v>
      </c>
      <c r="B45" s="89" t="s">
        <v>28</v>
      </c>
      <c r="C45" s="88" t="str">
        <f>IFERROR(INDEX(Rozhodčí!$D$4:$Q$74,MATCH($B45,Rozhodčí!$K$4:$K$74,0),1),"")</f>
        <v>Šeps Michal</v>
      </c>
      <c r="D45" s="71" t="str">
        <f t="shared" si="0"/>
        <v/>
      </c>
    </row>
  </sheetData>
  <sheetProtection sheet="1" objects="1" scenarios="1"/>
  <phoneticPr fontId="5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4" fitToWidth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7BB6-86D3-B446-B8A3-5CAD94564B46}">
  <sheetPr>
    <pageSetUpPr fitToPage="1"/>
  </sheetPr>
  <dimension ref="A1:D45"/>
  <sheetViews>
    <sheetView showGridLines="0" topLeftCell="A33" zoomScaleNormal="100" workbookViewId="0">
      <selection activeCell="G45" sqref="G45"/>
    </sheetView>
  </sheetViews>
  <sheetFormatPr defaultColWidth="8.77734375" defaultRowHeight="14.4" x14ac:dyDescent="0.3"/>
  <cols>
    <col min="1" max="1" width="8.77734375" style="8" customWidth="1"/>
    <col min="2" max="2" width="35.77734375" customWidth="1"/>
    <col min="3" max="3" width="35.77734375" style="37" customWidth="1"/>
    <col min="4" max="4" width="24.109375" customWidth="1"/>
  </cols>
  <sheetData>
    <row r="1" spans="1:4" ht="21" x14ac:dyDescent="0.4">
      <c r="B1" s="4" t="s">
        <v>187</v>
      </c>
    </row>
    <row r="2" spans="1:4" ht="15" thickBot="1" x14ac:dyDescent="0.35"/>
    <row r="3" spans="1:4" ht="25.05" customHeight="1" x14ac:dyDescent="0.3">
      <c r="A3" s="20"/>
      <c r="B3" s="61" t="str">
        <f>Rozhodčí!$C4</f>
        <v>Hlavní rozhodčí</v>
      </c>
      <c r="C3" s="32" t="str">
        <f>VLOOKUP($B3,Rozhodčí!$C$4:$E$7,2,0)</f>
        <v>Sejbal Darek</v>
      </c>
    </row>
    <row r="4" spans="1:4" ht="25.05" customHeight="1" x14ac:dyDescent="0.3">
      <c r="A4" s="20"/>
      <c r="B4" s="62" t="str">
        <f>Rozhodčí!$C5</f>
        <v>Zástupce HR</v>
      </c>
      <c r="C4" s="33" t="str">
        <f>VLOOKUP($B4,Rozhodčí!$C$4:$E$7,2,0)</f>
        <v>Lefner Tomáš</v>
      </c>
    </row>
    <row r="5" spans="1:4" ht="25.05" customHeight="1" x14ac:dyDescent="0.3">
      <c r="A5" s="20"/>
      <c r="B5" s="62" t="str">
        <f>Rozhodčí!$C6</f>
        <v>Velitel soutěže</v>
      </c>
      <c r="C5" s="33">
        <f>VLOOKUP($B5,Rozhodčí!$C$4:$E$7,2,0)</f>
        <v>0</v>
      </c>
    </row>
    <row r="6" spans="1:4" ht="25.05" customHeight="1" thickBot="1" x14ac:dyDescent="0.35">
      <c r="A6" s="20"/>
      <c r="B6" s="63" t="str">
        <f>Rozhodčí!C7</f>
        <v>Zástupce VS</v>
      </c>
      <c r="C6" s="34">
        <f>VLOOKUP($B6,Rozhodčí!$C$4:$E$7,2,0)</f>
        <v>0</v>
      </c>
    </row>
    <row r="7" spans="1:4" ht="25.05" customHeight="1" x14ac:dyDescent="0.3">
      <c r="A7" s="20"/>
      <c r="C7"/>
    </row>
    <row r="8" spans="1:4" ht="25.05" customHeight="1" x14ac:dyDescent="0.3">
      <c r="A8" s="14">
        <v>1</v>
      </c>
      <c r="B8" s="28" t="s">
        <v>1</v>
      </c>
      <c r="C8" s="35" t="str">
        <f>IFERROR(INDEX(Rozhodčí!$D$4:$Q$74,MATCH($B8,Rozhodčí!$L$4:$L$74,0),1),"")</f>
        <v>Karasová Martina</v>
      </c>
      <c r="D8" s="69" t="str">
        <f>IF($C8&lt;&gt;"","",$B8)</f>
        <v/>
      </c>
    </row>
    <row r="9" spans="1:4" ht="25.05" customHeight="1" x14ac:dyDescent="0.3">
      <c r="A9" s="14">
        <v>2</v>
      </c>
      <c r="B9" s="29" t="s">
        <v>2</v>
      </c>
      <c r="C9" s="35" t="str">
        <f>IFERROR(INDEX(Rozhodčí!$D$4:$Q$74,MATCH($B9,Rozhodčí!$L$4:$L$74,0),1),"")</f>
        <v>Vilímková Dana</v>
      </c>
      <c r="D9" s="69" t="str">
        <f t="shared" ref="D9:D45" si="0">IF($C9&lt;&gt;"","",$B9)</f>
        <v/>
      </c>
    </row>
    <row r="10" spans="1:4" ht="25.05" customHeight="1" x14ac:dyDescent="0.3">
      <c r="A10" s="14">
        <v>3</v>
      </c>
      <c r="B10" s="29" t="s">
        <v>3</v>
      </c>
      <c r="C10" s="35" t="str">
        <f>IFERROR(INDEX(Rozhodčí!$D$4:$Q$74,MATCH($B10,Rozhodčí!$L$4:$L$74,0),1),"")</f>
        <v>Hartman Jiří</v>
      </c>
      <c r="D10" s="69" t="str">
        <f t="shared" si="0"/>
        <v/>
      </c>
    </row>
    <row r="11" spans="1:4" ht="25.05" customHeight="1" x14ac:dyDescent="0.3">
      <c r="A11" s="14">
        <v>4</v>
      </c>
      <c r="B11" s="29" t="s">
        <v>4</v>
      </c>
      <c r="C11" s="35" t="str">
        <f>IFERROR(INDEX(Rozhodčí!$D$4:$Q$74,MATCH($B11,Rozhodčí!$L$4:$L$74,0),1),"")</f>
        <v>Mathauser Milan</v>
      </c>
      <c r="D11" s="69" t="str">
        <f t="shared" si="0"/>
        <v/>
      </c>
    </row>
    <row r="12" spans="1:4" ht="25.05" customHeight="1" x14ac:dyDescent="0.3">
      <c r="A12" s="14">
        <v>5</v>
      </c>
      <c r="B12" s="29" t="s">
        <v>8</v>
      </c>
      <c r="C12" s="35" t="str">
        <f>IFERROR(INDEX(Rozhodčí!$D$4:$Q$74,MATCH($B12,Rozhodčí!$L$4:$L$74,0),1),"")</f>
        <v>Novák Milan</v>
      </c>
      <c r="D12" s="69" t="str">
        <f t="shared" si="0"/>
        <v/>
      </c>
    </row>
    <row r="13" spans="1:4" ht="25.05" customHeight="1" x14ac:dyDescent="0.3">
      <c r="A13" s="14">
        <v>6</v>
      </c>
      <c r="B13" s="29" t="s">
        <v>9</v>
      </c>
      <c r="C13" s="35" t="str">
        <f>IFERROR(INDEX(Rozhodčí!$D$4:$Q$74,MATCH($B13,Rozhodčí!$L$4:$L$74,0),1),"")</f>
        <v>Mácová Milada</v>
      </c>
      <c r="D13" s="69" t="str">
        <f t="shared" si="0"/>
        <v/>
      </c>
    </row>
    <row r="14" spans="1:4" ht="25.05" customHeight="1" x14ac:dyDescent="0.3">
      <c r="A14" s="14">
        <v>7</v>
      </c>
      <c r="B14" s="29" t="s">
        <v>5</v>
      </c>
      <c r="C14" s="35" t="str">
        <f>IFERROR(INDEX(Rozhodčí!$D$4:$Q$74,MATCH($B14,Rozhodčí!$L$4:$L$74,0),1),"")</f>
        <v>Hanulík Stanislav</v>
      </c>
      <c r="D14" s="69" t="str">
        <f t="shared" si="0"/>
        <v/>
      </c>
    </row>
    <row r="15" spans="1:4" ht="25.05" customHeight="1" x14ac:dyDescent="0.3">
      <c r="A15" s="14">
        <v>8</v>
      </c>
      <c r="B15" s="29" t="s">
        <v>6</v>
      </c>
      <c r="C15" s="35" t="str">
        <f>IFERROR(INDEX(Rozhodčí!$D$4:$Q$74,MATCH($B15,Rozhodčí!$L$4:$L$74,0),1),"")</f>
        <v>Krenauer Alfréd</v>
      </c>
      <c r="D15" s="69" t="str">
        <f t="shared" si="0"/>
        <v/>
      </c>
    </row>
    <row r="16" spans="1:4" ht="25.05" customHeight="1" x14ac:dyDescent="0.3">
      <c r="A16" s="14">
        <v>9</v>
      </c>
      <c r="B16" s="29" t="s">
        <v>7</v>
      </c>
      <c r="C16" s="35" t="str">
        <f>IFERROR(INDEX(Rozhodčí!$D$4:$Q$74,MATCH($B16,Rozhodčí!$L$4:$L$74,0),1),"")</f>
        <v>Tichý Josef</v>
      </c>
      <c r="D16" s="69" t="str">
        <f t="shared" si="0"/>
        <v/>
      </c>
    </row>
    <row r="17" spans="1:4" ht="25.05" customHeight="1" x14ac:dyDescent="0.3">
      <c r="A17" s="14">
        <v>10</v>
      </c>
      <c r="B17" s="29" t="s">
        <v>47</v>
      </c>
      <c r="C17" s="35" t="str">
        <f>IFERROR(INDEX(Rozhodčí!$D$4:$Q$74,MATCH($B17,Rozhodčí!$L$4:$L$74,0),1),"")</f>
        <v>Filip Květoslav</v>
      </c>
      <c r="D17" s="69" t="str">
        <f t="shared" si="0"/>
        <v/>
      </c>
    </row>
    <row r="18" spans="1:4" ht="25.05" customHeight="1" x14ac:dyDescent="0.3">
      <c r="A18" s="14">
        <v>11</v>
      </c>
      <c r="B18" s="29" t="s">
        <v>48</v>
      </c>
      <c r="C18" s="35" t="str">
        <f>IFERROR(INDEX(Rozhodčí!$D$4:$Q$74,MATCH($B18,Rozhodčí!$L$4:$L$74,0),1),"")</f>
        <v>Myslín Josef</v>
      </c>
      <c r="D18" s="69" t="str">
        <f t="shared" si="0"/>
        <v/>
      </c>
    </row>
    <row r="19" spans="1:4" ht="25.05" customHeight="1" x14ac:dyDescent="0.3">
      <c r="A19" s="14">
        <v>12</v>
      </c>
      <c r="B19" s="29" t="s">
        <v>51</v>
      </c>
      <c r="C19" s="35" t="str">
        <f>IFERROR(INDEX(Rozhodčí!$D$4:$Q$74,MATCH($B19,Rozhodčí!$L$4:$L$74,0),1),"")</f>
        <v>Neufingerová Lenka</v>
      </c>
      <c r="D19" s="69" t="str">
        <f t="shared" si="0"/>
        <v/>
      </c>
    </row>
    <row r="20" spans="1:4" ht="25.05" customHeight="1" x14ac:dyDescent="0.3">
      <c r="A20" s="14">
        <v>13</v>
      </c>
      <c r="B20" s="29" t="s">
        <v>50</v>
      </c>
      <c r="C20" s="35" t="str">
        <f>IFERROR(INDEX(Rozhodčí!$D$4:$Q$74,MATCH($B20,Rozhodčí!$L$4:$L$74,0),1),"")</f>
        <v>Vovsíková Eva</v>
      </c>
      <c r="D20" s="69" t="str">
        <f t="shared" si="0"/>
        <v/>
      </c>
    </row>
    <row r="21" spans="1:4" ht="25.05" customHeight="1" x14ac:dyDescent="0.3">
      <c r="A21" s="14">
        <v>14</v>
      </c>
      <c r="B21" s="29" t="s">
        <v>49</v>
      </c>
      <c r="C21" s="35" t="str">
        <f>IFERROR(INDEX(Rozhodčí!$D$4:$Q$74,MATCH($B21,Rozhodčí!$L$4:$L$74,0),1),"")</f>
        <v>Havlíčková Dana</v>
      </c>
      <c r="D21" s="69" t="str">
        <f t="shared" si="0"/>
        <v/>
      </c>
    </row>
    <row r="22" spans="1:4" ht="25.05" customHeight="1" x14ac:dyDescent="0.3">
      <c r="A22" s="14">
        <v>15</v>
      </c>
      <c r="B22" s="29" t="s">
        <v>52</v>
      </c>
      <c r="C22" s="35" t="str">
        <f>IFERROR(INDEX(Rozhodčí!$D$4:$Q$74,MATCH($B22,Rozhodčí!$L$4:$L$74,0),1),"")</f>
        <v xml:space="preserve">Rudžiková Karolína </v>
      </c>
      <c r="D22" s="69" t="str">
        <f t="shared" si="0"/>
        <v/>
      </c>
    </row>
    <row r="23" spans="1:4" ht="25.05" customHeight="1" x14ac:dyDescent="0.3">
      <c r="A23" s="14">
        <v>16</v>
      </c>
      <c r="B23" s="29" t="s">
        <v>37</v>
      </c>
      <c r="C23" s="35" t="str">
        <f>IFERROR(INDEX(Rozhodčí!$D$4:$Q$74,MATCH($B23,Rozhodčí!$L$4:$L$74,0),1),"")</f>
        <v xml:space="preserve">Nazarevič Michal </v>
      </c>
      <c r="D23" s="69" t="str">
        <f t="shared" si="0"/>
        <v/>
      </c>
    </row>
    <row r="24" spans="1:4" ht="25.05" customHeight="1" x14ac:dyDescent="0.3">
      <c r="A24" s="14">
        <v>17</v>
      </c>
      <c r="B24" s="29" t="s">
        <v>38</v>
      </c>
      <c r="C24" s="35" t="str">
        <f>IFERROR(INDEX(Rozhodčí!$D$4:$Q$74,MATCH($B24,Rozhodčí!$L$4:$L$74,0),1),"")</f>
        <v>Jurek Vladimír</v>
      </c>
      <c r="D24" s="69" t="str">
        <f t="shared" si="0"/>
        <v/>
      </c>
    </row>
    <row r="25" spans="1:4" ht="25.05" customHeight="1" x14ac:dyDescent="0.3">
      <c r="A25" s="14">
        <v>18</v>
      </c>
      <c r="B25" s="29" t="s">
        <v>53</v>
      </c>
      <c r="C25" s="35" t="str">
        <f>IFERROR(INDEX(Rozhodčí!$D$4:$Q$74,MATCH($B25,Rozhodčí!$L$4:$L$74,0),1),"")</f>
        <v>Pišta Jan</v>
      </c>
      <c r="D25" s="69" t="str">
        <f t="shared" si="0"/>
        <v/>
      </c>
    </row>
    <row r="26" spans="1:4" ht="25.05" customHeight="1" x14ac:dyDescent="0.3">
      <c r="A26" s="14">
        <v>19</v>
      </c>
      <c r="B26" s="29" t="s">
        <v>54</v>
      </c>
      <c r="C26" s="35" t="str">
        <f>IFERROR(INDEX(Rozhodčí!$D$4:$Q$74,MATCH($B26,Rozhodčí!$L$4:$L$74,0),1),"")</f>
        <v>Hudáková Věra</v>
      </c>
      <c r="D26" s="69" t="str">
        <f t="shared" si="0"/>
        <v/>
      </c>
    </row>
    <row r="27" spans="1:4" ht="25.05" customHeight="1" x14ac:dyDescent="0.3">
      <c r="A27" s="14">
        <v>20</v>
      </c>
      <c r="B27" s="29" t="s">
        <v>55</v>
      </c>
      <c r="C27" s="35" t="str">
        <f>IFERROR(INDEX(Rozhodčí!$D$4:$Q$74,MATCH($B27,Rozhodčí!$L$4:$L$74,0),1),"")</f>
        <v>Crhák František</v>
      </c>
      <c r="D27" s="69" t="str">
        <f t="shared" si="0"/>
        <v/>
      </c>
    </row>
    <row r="28" spans="1:4" ht="25.05" customHeight="1" x14ac:dyDescent="0.3">
      <c r="A28" s="14">
        <v>21</v>
      </c>
      <c r="B28" s="29" t="s">
        <v>56</v>
      </c>
      <c r="C28" s="35" t="str">
        <f>IFERROR(INDEX(Rozhodčí!$D$4:$Q$74,MATCH($B28,Rozhodčí!$L$4:$L$74,0),1),"")</f>
        <v>Kozák Lukáš</v>
      </c>
      <c r="D28" s="69" t="str">
        <f t="shared" si="0"/>
        <v/>
      </c>
    </row>
    <row r="29" spans="1:4" ht="25.05" customHeight="1" x14ac:dyDescent="0.3">
      <c r="A29" s="14">
        <v>22</v>
      </c>
      <c r="B29" s="29" t="s">
        <v>31</v>
      </c>
      <c r="C29" s="35" t="str">
        <f>IFERROR(INDEX(Rozhodčí!$D$4:$Q$74,MATCH($B29,Rozhodčí!$L$4:$L$74,0),1),"")</f>
        <v>Rous Tomáš</v>
      </c>
      <c r="D29" s="69" t="str">
        <f t="shared" si="0"/>
        <v/>
      </c>
    </row>
    <row r="30" spans="1:4" ht="25.05" customHeight="1" x14ac:dyDescent="0.3">
      <c r="A30" s="14">
        <v>23</v>
      </c>
      <c r="B30" s="29" t="s">
        <v>32</v>
      </c>
      <c r="C30" s="35" t="str">
        <f>IFERROR(INDEX(Rozhodčí!$D$4:$Q$74,MATCH($B30,Rozhodčí!$L$4:$L$74,0),1),"")</f>
        <v>Pitucha Radek</v>
      </c>
      <c r="D30" s="69" t="str">
        <f t="shared" si="0"/>
        <v/>
      </c>
    </row>
    <row r="31" spans="1:4" ht="25.05" customHeight="1" x14ac:dyDescent="0.3">
      <c r="A31" s="14">
        <v>24</v>
      </c>
      <c r="B31" s="29" t="s">
        <v>33</v>
      </c>
      <c r="C31" s="35" t="str">
        <f>IFERROR(INDEX(Rozhodčí!$D$4:$Q$74,MATCH($B31,Rozhodčí!$L$4:$L$74,0),1),"")</f>
        <v>Skamene Pavel</v>
      </c>
      <c r="D31" s="69" t="str">
        <f t="shared" si="0"/>
        <v/>
      </c>
    </row>
    <row r="32" spans="1:4" ht="25.05" customHeight="1" x14ac:dyDescent="0.3">
      <c r="A32" s="14">
        <v>25</v>
      </c>
      <c r="B32" s="29" t="s">
        <v>34</v>
      </c>
      <c r="C32" s="35" t="str">
        <f>IFERROR(INDEX(Rozhodčí!$D$4:$Q$74,MATCH($B32,Rozhodčí!$L$4:$L$74,0),1),"")</f>
        <v>Oulehla Karel</v>
      </c>
      <c r="D32" s="69" t="str">
        <f t="shared" si="0"/>
        <v/>
      </c>
    </row>
    <row r="33" spans="1:4" ht="25.05" customHeight="1" x14ac:dyDescent="0.3">
      <c r="A33" s="14">
        <v>26</v>
      </c>
      <c r="B33" s="29" t="s">
        <v>57</v>
      </c>
      <c r="C33" s="35" t="str">
        <f>IFERROR(INDEX(Rozhodčí!$D$4:$Q$74,MATCH($B33,Rozhodčí!$L$4:$L$74,0),1),"")</f>
        <v>Beneš Libor</v>
      </c>
      <c r="D33" s="69" t="str">
        <f t="shared" si="0"/>
        <v/>
      </c>
    </row>
    <row r="34" spans="1:4" ht="25.05" customHeight="1" x14ac:dyDescent="0.3">
      <c r="A34" s="14">
        <v>27</v>
      </c>
      <c r="B34" s="29" t="s">
        <v>58</v>
      </c>
      <c r="C34" s="35" t="str">
        <f>IFERROR(INDEX(Rozhodčí!$D$4:$Q$74,MATCH($B34,Rozhodčí!$L$4:$L$74,0),1),"")</f>
        <v>Spilka Martin</v>
      </c>
      <c r="D34" s="69" t="str">
        <f t="shared" si="0"/>
        <v/>
      </c>
    </row>
    <row r="35" spans="1:4" ht="25.05" customHeight="1" x14ac:dyDescent="0.3">
      <c r="A35" s="14">
        <v>28</v>
      </c>
      <c r="B35" s="29" t="s">
        <v>59</v>
      </c>
      <c r="C35" s="35" t="str">
        <f>IFERROR(INDEX(Rozhodčí!$D$4:$Q$74,MATCH($B35,Rozhodčí!$L$4:$L$74,0),1),"")</f>
        <v>Pospíšil Miloslav</v>
      </c>
      <c r="D35" s="69" t="str">
        <f t="shared" si="0"/>
        <v/>
      </c>
    </row>
    <row r="36" spans="1:4" ht="25.05" customHeight="1" x14ac:dyDescent="0.3">
      <c r="A36" s="14">
        <v>29</v>
      </c>
      <c r="B36" s="29" t="s">
        <v>60</v>
      </c>
      <c r="C36" s="35" t="str">
        <f>IFERROR(INDEX(Rozhodčí!$D$4:$Q$74,MATCH($B36,Rozhodčí!$L$4:$L$74,0),1),"")</f>
        <v>Biskup Ladislav</v>
      </c>
      <c r="D36" s="69" t="str">
        <f t="shared" si="0"/>
        <v/>
      </c>
    </row>
    <row r="37" spans="1:4" ht="25.05" customHeight="1" x14ac:dyDescent="0.3">
      <c r="A37" s="14">
        <v>30</v>
      </c>
      <c r="B37" s="29" t="s">
        <v>61</v>
      </c>
      <c r="C37" s="35" t="str">
        <f>IFERROR(INDEX(Rozhodčí!$D$4:$Q$74,MATCH($B37,Rozhodčí!$L$4:$L$74,0),1),"")</f>
        <v xml:space="preserve">Schön Martin </v>
      </c>
      <c r="D37" s="69" t="str">
        <f t="shared" si="0"/>
        <v/>
      </c>
    </row>
    <row r="38" spans="1:4" ht="25.05" customHeight="1" x14ac:dyDescent="0.3">
      <c r="A38" s="14">
        <v>31</v>
      </c>
      <c r="B38" s="29" t="s">
        <v>62</v>
      </c>
      <c r="C38" s="35" t="str">
        <f>IFERROR(INDEX(Rozhodčí!$D$4:$Q$74,MATCH($B38,Rozhodčí!$L$4:$L$74,0),1),"")</f>
        <v>Kalčík Pavel</v>
      </c>
      <c r="D38" s="69" t="str">
        <f t="shared" si="0"/>
        <v/>
      </c>
    </row>
    <row r="39" spans="1:4" ht="25.05" customHeight="1" x14ac:dyDescent="0.3">
      <c r="A39" s="14">
        <v>32</v>
      </c>
      <c r="B39" s="29" t="s">
        <v>65</v>
      </c>
      <c r="C39" s="35" t="str">
        <f>IFERROR(INDEX(Rozhodčí!$D$4:$Q$74,MATCH($B39,Rozhodčí!$L$4:$L$74,0),1),"")</f>
        <v>Fešar Radomír</v>
      </c>
      <c r="D39" s="69" t="str">
        <f t="shared" si="0"/>
        <v/>
      </c>
    </row>
    <row r="40" spans="1:4" ht="25.05" customHeight="1" x14ac:dyDescent="0.3">
      <c r="A40" s="14">
        <v>33</v>
      </c>
      <c r="B40" s="29" t="s">
        <v>66</v>
      </c>
      <c r="C40" s="35" t="str">
        <f>IFERROR(INDEX(Rozhodčí!$D$4:$Q$74,MATCH($B40,Rozhodčí!$L$4:$L$74,0),1),"")</f>
        <v>Jílek Tomáš</v>
      </c>
      <c r="D40" s="69" t="str">
        <f t="shared" si="0"/>
        <v/>
      </c>
    </row>
    <row r="41" spans="1:4" ht="25.05" customHeight="1" x14ac:dyDescent="0.3">
      <c r="A41" s="14">
        <v>34</v>
      </c>
      <c r="B41" s="29" t="s">
        <v>35</v>
      </c>
      <c r="C41" s="35" t="str">
        <f>IFERROR(INDEX(Rozhodčí!$D$4:$Q$74,MATCH($B41,Rozhodčí!$L$4:$L$74,0),1),"")</f>
        <v>Frgalová Věra</v>
      </c>
      <c r="D41" s="69" t="str">
        <f t="shared" si="0"/>
        <v/>
      </c>
    </row>
    <row r="42" spans="1:4" ht="25.05" customHeight="1" x14ac:dyDescent="0.3">
      <c r="A42" s="14">
        <v>35</v>
      </c>
      <c r="B42" s="29" t="s">
        <v>36</v>
      </c>
      <c r="C42" s="35" t="str">
        <f>IFERROR(INDEX(Rozhodčí!$D$4:$Q$74,MATCH($B42,Rozhodčí!$L$4:$L$74,0),1),"")</f>
        <v xml:space="preserve">Oprchalská Markéta </v>
      </c>
      <c r="D42" s="69" t="str">
        <f t="shared" si="0"/>
        <v/>
      </c>
    </row>
    <row r="43" spans="1:4" ht="25.05" customHeight="1" x14ac:dyDescent="0.3">
      <c r="A43" s="14">
        <v>36</v>
      </c>
      <c r="B43" s="29" t="s">
        <v>26</v>
      </c>
      <c r="C43" s="35" t="str">
        <f>IFERROR(INDEX(Rozhodčí!$D$4:$Q$74,MATCH($B43,Rozhodčí!$L$4:$L$74,0),1),"")</f>
        <v>Kovaříková Jana</v>
      </c>
      <c r="D43" s="69" t="str">
        <f t="shared" si="0"/>
        <v/>
      </c>
    </row>
    <row r="44" spans="1:4" ht="25.05" customHeight="1" x14ac:dyDescent="0.3">
      <c r="A44" s="14">
        <v>37</v>
      </c>
      <c r="B44" s="29" t="s">
        <v>27</v>
      </c>
      <c r="C44" s="35" t="str">
        <f>IFERROR(INDEX(Rozhodčí!$D$4:$Q$74,MATCH($B44,Rozhodčí!$L$4:$L$74,0),1),"")</f>
        <v>Dvořák Ladislav</v>
      </c>
      <c r="D44" s="69" t="str">
        <f t="shared" si="0"/>
        <v/>
      </c>
    </row>
    <row r="45" spans="1:4" ht="25.05" customHeight="1" x14ac:dyDescent="0.3">
      <c r="A45" s="14">
        <v>38</v>
      </c>
      <c r="B45" s="30" t="s">
        <v>28</v>
      </c>
      <c r="C45" s="35" t="str">
        <f>IFERROR(INDEX(Rozhodčí!$D$4:$Q$74,MATCH($B45,Rozhodčí!$L$4:$L$74,0),1),"")</f>
        <v>Šeps Michal</v>
      </c>
      <c r="D45" s="69" t="str">
        <f t="shared" si="0"/>
        <v/>
      </c>
    </row>
  </sheetData>
  <sheetProtection sheet="1" objects="1" scenarios="1"/>
  <phoneticPr fontId="5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4" fitToWidth="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B84A-F881-E44B-9C4B-ACAC6F20CF8F}">
  <sheetPr>
    <pageSetUpPr fitToPage="1"/>
  </sheetPr>
  <dimension ref="A1:D52"/>
  <sheetViews>
    <sheetView showGridLines="0" topLeftCell="A36" zoomScaleNormal="100" workbookViewId="0">
      <selection activeCell="B6" sqref="B6:C6"/>
    </sheetView>
  </sheetViews>
  <sheetFormatPr defaultColWidth="8.77734375" defaultRowHeight="14.4" x14ac:dyDescent="0.3"/>
  <cols>
    <col min="1" max="1" width="8.77734375" style="21" customWidth="1"/>
    <col min="2" max="2" width="35.77734375" customWidth="1"/>
    <col min="3" max="3" width="35.77734375" style="37" customWidth="1"/>
    <col min="4" max="4" width="18.77734375" customWidth="1"/>
  </cols>
  <sheetData>
    <row r="1" spans="1:4" ht="21" x14ac:dyDescent="0.4">
      <c r="B1" s="4" t="s">
        <v>185</v>
      </c>
    </row>
    <row r="2" spans="1:4" ht="15" thickBot="1" x14ac:dyDescent="0.35"/>
    <row r="3" spans="1:4" ht="25.05" customHeight="1" x14ac:dyDescent="0.3">
      <c r="B3" s="61" t="str">
        <f>Rozhodčí!$C4</f>
        <v>Hlavní rozhodčí</v>
      </c>
      <c r="C3" s="32" t="str">
        <f>VLOOKUP($B3,Rozhodčí!$C$4:$E$7,2,0)</f>
        <v>Sejbal Darek</v>
      </c>
    </row>
    <row r="4" spans="1:4" ht="25.05" customHeight="1" x14ac:dyDescent="0.3">
      <c r="B4" s="62" t="str">
        <f>Rozhodčí!$C5</f>
        <v>Zástupce HR</v>
      </c>
      <c r="C4" s="33" t="str">
        <f>VLOOKUP($B4,Rozhodčí!$C$4:$E$7,2,0)</f>
        <v>Lefner Tomáš</v>
      </c>
    </row>
    <row r="5" spans="1:4" ht="25.05" customHeight="1" x14ac:dyDescent="0.3">
      <c r="B5" s="62" t="str">
        <f>Rozhodčí!$C6</f>
        <v>Velitel soutěže</v>
      </c>
      <c r="C5" s="33">
        <f>VLOOKUP($B5,Rozhodčí!$C$4:$E$7,2,0)</f>
        <v>0</v>
      </c>
    </row>
    <row r="6" spans="1:4" ht="25.05" customHeight="1" thickBot="1" x14ac:dyDescent="0.35">
      <c r="B6" s="63" t="str">
        <f>Rozhodčí!C7</f>
        <v>Zástupce VS</v>
      </c>
      <c r="C6" s="34">
        <f>VLOOKUP($B6,Rozhodčí!$C$4:$E$7,2,0)</f>
        <v>0</v>
      </c>
    </row>
    <row r="7" spans="1:4" ht="25.05" customHeight="1" thickBot="1" x14ac:dyDescent="0.35">
      <c r="C7"/>
    </row>
    <row r="8" spans="1:4" ht="25.05" customHeight="1" x14ac:dyDescent="0.3">
      <c r="A8" s="7">
        <v>1</v>
      </c>
      <c r="B8" s="91" t="s">
        <v>67</v>
      </c>
      <c r="C8" s="94" t="str">
        <f>IFERROR(INDEX(Rozhodčí!$D$4:$Q$74,MATCH($B8,Rozhodčí!$M$4:$M$74,0),1),"")</f>
        <v>Marek Ivan</v>
      </c>
      <c r="D8" s="69" t="str">
        <f>IF($C8&lt;&gt;"","",$B8)</f>
        <v/>
      </c>
    </row>
    <row r="9" spans="1:4" ht="25.05" customHeight="1" x14ac:dyDescent="0.3">
      <c r="A9" s="7">
        <v>2</v>
      </c>
      <c r="B9" s="92" t="s">
        <v>212</v>
      </c>
      <c r="C9" s="95" t="str">
        <f>IFERROR(INDEX(Rozhodčí!$D$4:$Q$74,MATCH($B9,Rozhodčí!$M$4:$M$74,0),1),"")</f>
        <v>Šulc Bohuslav (PAK)</v>
      </c>
      <c r="D9" s="69" t="str">
        <f t="shared" ref="D9:D21" si="0">IF($C9&lt;&gt;"","",$B9)</f>
        <v/>
      </c>
    </row>
    <row r="10" spans="1:4" ht="25.05" customHeight="1" x14ac:dyDescent="0.3">
      <c r="A10" s="7">
        <v>3</v>
      </c>
      <c r="B10" s="93" t="s">
        <v>70</v>
      </c>
      <c r="C10" s="95" t="str">
        <f>IFERROR(INDEX(Rozhodčí!$D$4:$Q$74,MATCH($B10,Rozhodčí!$M$4:$M$74,0),1),"")</f>
        <v>Kotrc Stanislav</v>
      </c>
      <c r="D10" s="69" t="str">
        <f t="shared" si="0"/>
        <v/>
      </c>
    </row>
    <row r="11" spans="1:4" ht="25.05" customHeight="1" x14ac:dyDescent="0.3">
      <c r="A11" s="7">
        <v>4</v>
      </c>
      <c r="B11" s="93" t="s">
        <v>73</v>
      </c>
      <c r="C11" s="95" t="str">
        <f>IFERROR(INDEX(Rozhodčí!$D$4:$Q$74,MATCH($B11,Rozhodčí!$M$4:$M$74,0),1),"")</f>
        <v>Mikulášek Rostislav</v>
      </c>
      <c r="D11" s="69" t="str">
        <f t="shared" si="0"/>
        <v/>
      </c>
    </row>
    <row r="12" spans="1:4" ht="25.05" customHeight="1" x14ac:dyDescent="0.3">
      <c r="A12" s="7">
        <v>5</v>
      </c>
      <c r="B12" s="93" t="s">
        <v>76</v>
      </c>
      <c r="C12" s="95" t="str">
        <f>IFERROR(INDEX(Rozhodčí!$D$4:$Q$74,MATCH($B12,Rozhodčí!$M$4:$M$74,0),1),"")</f>
        <v>Polák Jan</v>
      </c>
      <c r="D12" s="69" t="str">
        <f t="shared" si="0"/>
        <v/>
      </c>
    </row>
    <row r="13" spans="1:4" ht="25.05" customHeight="1" x14ac:dyDescent="0.3">
      <c r="A13" s="7">
        <v>6</v>
      </c>
      <c r="B13" s="93" t="s">
        <v>79</v>
      </c>
      <c r="C13" s="95" t="str">
        <f>IFERROR(INDEX(Rozhodčí!$D$4:$Q$74,MATCH($B13,Rozhodčí!$M$4:$M$74,0),1),"")</f>
        <v>Dušek Libor</v>
      </c>
      <c r="D13" s="69" t="str">
        <f t="shared" si="0"/>
        <v/>
      </c>
    </row>
    <row r="14" spans="1:4" ht="25.05" customHeight="1" x14ac:dyDescent="0.3">
      <c r="A14" s="7">
        <v>7</v>
      </c>
      <c r="B14" s="93" t="s">
        <v>82</v>
      </c>
      <c r="C14" s="95" t="str">
        <f>IFERROR(INDEX(Rozhodčí!$D$4:$Q$74,MATCH($B14,Rozhodčí!$M$4:$M$74,0),1),"")</f>
        <v>Žouželka Martin</v>
      </c>
      <c r="D14" s="69" t="str">
        <f t="shared" si="0"/>
        <v/>
      </c>
    </row>
    <row r="15" spans="1:4" ht="25.05" customHeight="1" x14ac:dyDescent="0.3">
      <c r="A15" s="7">
        <v>8</v>
      </c>
      <c r="B15" s="93" t="s">
        <v>85</v>
      </c>
      <c r="C15" s="95" t="str">
        <f>IFERROR(INDEX(Rozhodčí!$D$4:$Q$74,MATCH($B15,Rozhodčí!$M$4:$M$74,0),1),"")</f>
        <v>Musil Pavel (ÚSK)</v>
      </c>
      <c r="D15" s="69" t="str">
        <f t="shared" si="0"/>
        <v/>
      </c>
    </row>
    <row r="16" spans="1:4" ht="25.05" customHeight="1" x14ac:dyDescent="0.3">
      <c r="A16" s="7">
        <v>9</v>
      </c>
      <c r="B16" s="93" t="s">
        <v>86</v>
      </c>
      <c r="C16" s="95" t="str">
        <f>IFERROR(INDEX(Rozhodčí!$D$4:$Q$74,MATCH($B16,Rozhodčí!$M$4:$M$74,0),1),"")</f>
        <v>Štrait Kamil</v>
      </c>
      <c r="D16" s="69" t="str">
        <f t="shared" si="0"/>
        <v/>
      </c>
    </row>
    <row r="17" spans="1:4" ht="25.05" customHeight="1" x14ac:dyDescent="0.3">
      <c r="A17" s="7">
        <v>10</v>
      </c>
      <c r="B17" s="93" t="s">
        <v>173</v>
      </c>
      <c r="C17" s="95" t="str">
        <f>IFERROR(INDEX(Rozhodčí!$D$4:$Q$74,MATCH($B17,Rozhodčí!$M$4:$M$74,0),1),"")</f>
        <v>Nosek Martin</v>
      </c>
      <c r="D17" s="69" t="str">
        <f t="shared" si="0"/>
        <v/>
      </c>
    </row>
    <row r="18" spans="1:4" ht="25.05" customHeight="1" x14ac:dyDescent="0.3">
      <c r="A18" s="7">
        <v>11</v>
      </c>
      <c r="B18" s="93" t="s">
        <v>174</v>
      </c>
      <c r="C18" s="95" t="str">
        <f>IFERROR(INDEX(Rozhodčí!$D$4:$Q$74,MATCH($B18,Rozhodčí!$M$4:$M$74,0),1),"")</f>
        <v>Machanec Zbyněk</v>
      </c>
      <c r="D18" s="69" t="str">
        <f t="shared" si="0"/>
        <v/>
      </c>
    </row>
    <row r="19" spans="1:4" ht="25.05" customHeight="1" x14ac:dyDescent="0.3">
      <c r="A19" s="7">
        <v>12</v>
      </c>
      <c r="B19" s="93" t="s">
        <v>195</v>
      </c>
      <c r="C19" s="95" t="str">
        <f>IFERROR(INDEX(Rozhodčí!$D$4:$Q$74,MATCH($B19,Rozhodčí!$M$4:$M$74,0),1),"")</f>
        <v>Hrnčíř Aleš</v>
      </c>
      <c r="D19" s="69" t="str">
        <f t="shared" si="0"/>
        <v/>
      </c>
    </row>
    <row r="20" spans="1:4" ht="25.05" customHeight="1" x14ac:dyDescent="0.3">
      <c r="A20" s="7">
        <v>13</v>
      </c>
      <c r="B20" s="93" t="s">
        <v>179</v>
      </c>
      <c r="C20" s="95" t="str">
        <f>IFERROR(INDEX(Rozhodčí!$D$4:$Q$74,MATCH($B20,Rozhodčí!$M$4:$M$74,0),1),"")</f>
        <v>Mergl David</v>
      </c>
      <c r="D20" s="69" t="str">
        <f t="shared" si="0"/>
        <v/>
      </c>
    </row>
    <row r="21" spans="1:4" ht="25.05" customHeight="1" x14ac:dyDescent="0.3">
      <c r="A21" s="7">
        <v>14</v>
      </c>
      <c r="B21" s="96" t="s">
        <v>180</v>
      </c>
      <c r="C21" s="97" t="str">
        <f>IFERROR(INDEX(Rozhodčí!$D$4:$Q$74,MATCH($B21,Rozhodčí!$M$4:$M$74,0),1),"")</f>
        <v>Dyntr Jaroslav</v>
      </c>
      <c r="D21" s="69" t="str">
        <f t="shared" si="0"/>
        <v/>
      </c>
    </row>
    <row r="22" spans="1:4" ht="25.05" customHeight="1" thickBot="1" x14ac:dyDescent="0.35">
      <c r="A22" s="7"/>
      <c r="C22"/>
      <c r="D22" s="69"/>
    </row>
    <row r="23" spans="1:4" ht="25.05" customHeight="1" x14ac:dyDescent="0.3">
      <c r="A23" s="7">
        <v>15</v>
      </c>
      <c r="B23" s="22" t="s">
        <v>68</v>
      </c>
      <c r="C23" s="41" t="str">
        <f>IFERROR(INDEX(Rozhodčí!$D$4:$Q$74,MATCH($B23,Rozhodčí!$N$4:$N$74,0),1),"")</f>
        <v>Novák Milan</v>
      </c>
      <c r="D23" s="69" t="str">
        <f>IF($C23&lt;&gt;"","",$B23)</f>
        <v/>
      </c>
    </row>
    <row r="24" spans="1:4" ht="25.05" customHeight="1" x14ac:dyDescent="0.3">
      <c r="A24" s="7">
        <v>16</v>
      </c>
      <c r="B24" s="60" t="s">
        <v>213</v>
      </c>
      <c r="C24" s="42" t="str">
        <f>IFERROR(INDEX(Rozhodčí!$D$4:$Q$74,MATCH($B24,Rozhodčí!$N$4:$N$74,0),1),"")</f>
        <v xml:space="preserve">Oprchalská Markéta </v>
      </c>
      <c r="D24" s="69" t="str">
        <f t="shared" ref="D24:D36" si="1">IF($C24&lt;&gt;"","",$B24)</f>
        <v/>
      </c>
    </row>
    <row r="25" spans="1:4" ht="25.05" customHeight="1" x14ac:dyDescent="0.3">
      <c r="A25" s="7">
        <v>17</v>
      </c>
      <c r="B25" s="23" t="s">
        <v>71</v>
      </c>
      <c r="C25" s="42" t="str">
        <f>IFERROR(INDEX(Rozhodčí!$D$4:$Q$74,MATCH($B25,Rozhodčí!$N$4:$N$74,0),1),"")</f>
        <v>Mathauser Milan</v>
      </c>
      <c r="D25" s="69" t="str">
        <f t="shared" si="1"/>
        <v/>
      </c>
    </row>
    <row r="26" spans="1:4" ht="25.05" customHeight="1" x14ac:dyDescent="0.3">
      <c r="A26" s="7">
        <v>18</v>
      </c>
      <c r="B26" s="23" t="s">
        <v>74</v>
      </c>
      <c r="C26" s="42" t="str">
        <f>IFERROR(INDEX(Rozhodčí!$D$4:$Q$74,MATCH($B26,Rozhodčí!$N$4:$N$74,0),1),"")</f>
        <v>Jurek Vladimír</v>
      </c>
      <c r="D26" s="69" t="str">
        <f t="shared" si="1"/>
        <v/>
      </c>
    </row>
    <row r="27" spans="1:4" ht="25.05" customHeight="1" x14ac:dyDescent="0.3">
      <c r="A27" s="7">
        <v>19</v>
      </c>
      <c r="B27" s="23" t="s">
        <v>77</v>
      </c>
      <c r="C27" s="42" t="str">
        <f>IFERROR(INDEX(Rozhodčí!$D$4:$Q$74,MATCH($B27,Rozhodčí!$N$4:$N$74,0),1),"")</f>
        <v>Mácová Milada</v>
      </c>
      <c r="D27" s="69" t="str">
        <f t="shared" si="1"/>
        <v/>
      </c>
    </row>
    <row r="28" spans="1:4" ht="25.05" customHeight="1" x14ac:dyDescent="0.3">
      <c r="A28" s="7">
        <v>20</v>
      </c>
      <c r="B28" s="23" t="s">
        <v>80</v>
      </c>
      <c r="C28" s="42" t="str">
        <f>IFERROR(INDEX(Rozhodčí!$D$4:$Q$74,MATCH($B28,Rozhodčí!$N$4:$N$74,0),1),"")</f>
        <v>Jílek Tomáš</v>
      </c>
      <c r="D28" s="69" t="str">
        <f t="shared" si="1"/>
        <v/>
      </c>
    </row>
    <row r="29" spans="1:4" ht="25.05" customHeight="1" x14ac:dyDescent="0.3">
      <c r="A29" s="7">
        <v>21</v>
      </c>
      <c r="B29" s="64" t="s">
        <v>83</v>
      </c>
      <c r="C29" s="42" t="str">
        <f>IFERROR(INDEX(Rozhodčí!$D$4:$Q$74,MATCH($B29,Rozhodčí!$N$4:$N$74,0),1),"")</f>
        <v>Biskup Ladislav</v>
      </c>
      <c r="D29" s="69" t="str">
        <f t="shared" si="1"/>
        <v/>
      </c>
    </row>
    <row r="30" spans="1:4" ht="25.05" customHeight="1" x14ac:dyDescent="0.3">
      <c r="A30" s="7">
        <v>22</v>
      </c>
      <c r="B30" s="23" t="s">
        <v>171</v>
      </c>
      <c r="C30" s="42" t="str">
        <f>IFERROR(INDEX(Rozhodčí!$D$4:$Q$74,MATCH($B30,Rozhodčí!$N$4:$N$74,0),1),"")</f>
        <v>Rous Tomáš</v>
      </c>
      <c r="D30" s="69" t="str">
        <f t="shared" si="1"/>
        <v/>
      </c>
    </row>
    <row r="31" spans="1:4" ht="25.05" customHeight="1" x14ac:dyDescent="0.3">
      <c r="A31" s="7">
        <v>23</v>
      </c>
      <c r="B31" s="23" t="s">
        <v>172</v>
      </c>
      <c r="C31" s="42" t="str">
        <f>IFERROR(INDEX(Rozhodčí!$D$4:$Q$74,MATCH($B31,Rozhodčí!$N$4:$N$74,0),1),"")</f>
        <v>Kozák Lukáš</v>
      </c>
      <c r="D31" s="69" t="str">
        <f t="shared" si="1"/>
        <v/>
      </c>
    </row>
    <row r="32" spans="1:4" ht="25.05" customHeight="1" x14ac:dyDescent="0.3">
      <c r="A32" s="7">
        <v>24</v>
      </c>
      <c r="B32" s="23" t="s">
        <v>176</v>
      </c>
      <c r="C32" s="42" t="str">
        <f>IFERROR(INDEX(Rozhodčí!$D$4:$Q$74,MATCH($B32,Rozhodčí!$N$4:$N$74,0),1),"")</f>
        <v>Hanulík Stanislav</v>
      </c>
      <c r="D32" s="69" t="str">
        <f t="shared" si="1"/>
        <v/>
      </c>
    </row>
    <row r="33" spans="1:4" ht="25.05" customHeight="1" x14ac:dyDescent="0.3">
      <c r="A33" s="7">
        <v>25</v>
      </c>
      <c r="B33" s="23" t="s">
        <v>175</v>
      </c>
      <c r="C33" s="42" t="str">
        <f>IFERROR(INDEX(Rozhodčí!$D$4:$Q$74,MATCH($B33,Rozhodčí!$N$4:$N$74,0),1),"")</f>
        <v>Krenauer Alfréd</v>
      </c>
      <c r="D33" s="69" t="str">
        <f t="shared" si="1"/>
        <v/>
      </c>
    </row>
    <row r="34" spans="1:4" ht="25.05" customHeight="1" x14ac:dyDescent="0.3">
      <c r="A34" s="7">
        <v>26</v>
      </c>
      <c r="B34" s="23" t="s">
        <v>196</v>
      </c>
      <c r="C34" s="42" t="str">
        <f>IFERROR(INDEX(Rozhodčí!$D$4:$Q$74,MATCH($B34,Rozhodčí!$N$4:$N$74,0),1),"")</f>
        <v>Myslín Josef</v>
      </c>
      <c r="D34" s="69" t="str">
        <f t="shared" si="1"/>
        <v/>
      </c>
    </row>
    <row r="35" spans="1:4" ht="25.05" customHeight="1" x14ac:dyDescent="0.3">
      <c r="A35" s="7">
        <v>27</v>
      </c>
      <c r="B35" s="23" t="s">
        <v>181</v>
      </c>
      <c r="C35" s="42" t="str">
        <f>IFERROR(INDEX(Rozhodčí!$D$4:$Q$74,MATCH($B35,Rozhodčí!$N$4:$N$74,0),1),"")</f>
        <v>Havlíčková Dana</v>
      </c>
      <c r="D35" s="69" t="str">
        <f t="shared" si="1"/>
        <v/>
      </c>
    </row>
    <row r="36" spans="1:4" ht="25.05" customHeight="1" x14ac:dyDescent="0.3">
      <c r="A36" s="7">
        <v>28</v>
      </c>
      <c r="B36" s="98" t="s">
        <v>182</v>
      </c>
      <c r="C36" s="99" t="str">
        <f>IFERROR(INDEX(Rozhodčí!$D$4:$Q$74,MATCH($B36,Rozhodčí!$N$4:$N$74,0),1),"")</f>
        <v xml:space="preserve">Rudžiková Karolína </v>
      </c>
      <c r="D36" s="69" t="str">
        <f t="shared" si="1"/>
        <v/>
      </c>
    </row>
    <row r="37" spans="1:4" ht="25.05" customHeight="1" thickBot="1" x14ac:dyDescent="0.35">
      <c r="A37" s="7"/>
      <c r="C37"/>
      <c r="D37" s="69"/>
    </row>
    <row r="38" spans="1:4" ht="25.05" customHeight="1" x14ac:dyDescent="0.3">
      <c r="A38" s="7">
        <v>29</v>
      </c>
      <c r="B38" s="65" t="s">
        <v>69</v>
      </c>
      <c r="C38" s="41" t="str">
        <f>IFERROR(INDEX(Rozhodčí!$D$4:$Q$74,MATCH($B38,Rozhodčí!$O$4:$O$74,0),1),"")</f>
        <v>Kovaříková Jana</v>
      </c>
      <c r="D38" s="69" t="str">
        <f>IF($C38&lt;&gt;"","",$B38)</f>
        <v/>
      </c>
    </row>
    <row r="39" spans="1:4" ht="25.05" customHeight="1" x14ac:dyDescent="0.3">
      <c r="A39" s="7">
        <v>30</v>
      </c>
      <c r="B39" s="66" t="s">
        <v>214</v>
      </c>
      <c r="C39" s="42" t="str">
        <f>IFERROR(INDEX(Rozhodčí!$D$4:$Q$74,MATCH($B39,Rozhodčí!$O$4:$O$74,0),1),"")</f>
        <v>Karasová Martina</v>
      </c>
      <c r="D39" s="69" t="str">
        <f t="shared" ref="D39:D51" si="2">IF($C39&lt;&gt;"","",$B39)</f>
        <v/>
      </c>
    </row>
    <row r="40" spans="1:4" ht="25.05" customHeight="1" x14ac:dyDescent="0.3">
      <c r="A40" s="7">
        <v>31</v>
      </c>
      <c r="B40" s="67" t="s">
        <v>72</v>
      </c>
      <c r="C40" s="42" t="str">
        <f>IFERROR(INDEX(Rozhodčí!$D$4:$Q$74,MATCH($B40,Rozhodčí!$O$4:$O$74,0),1),"")</f>
        <v>Hartman Jiří</v>
      </c>
      <c r="D40" s="69" t="str">
        <f t="shared" si="2"/>
        <v/>
      </c>
    </row>
    <row r="41" spans="1:4" ht="25.05" customHeight="1" x14ac:dyDescent="0.3">
      <c r="A41" s="7">
        <v>32</v>
      </c>
      <c r="B41" s="67" t="s">
        <v>75</v>
      </c>
      <c r="C41" s="42" t="str">
        <f>IFERROR(INDEX(Rozhodčí!$D$4:$Q$74,MATCH($B41,Rozhodčí!$O$4:$O$74,0),1),"")</f>
        <v>Filip Květoslav</v>
      </c>
      <c r="D41" s="69" t="str">
        <f t="shared" si="2"/>
        <v/>
      </c>
    </row>
    <row r="42" spans="1:4" ht="25.05" customHeight="1" x14ac:dyDescent="0.3">
      <c r="A42" s="7">
        <v>33</v>
      </c>
      <c r="B42" s="67" t="s">
        <v>78</v>
      </c>
      <c r="C42" s="42" t="str">
        <f>IFERROR(INDEX(Rozhodčí!$D$4:$Q$74,MATCH($B42,Rozhodčí!$O$4:$O$74,0),1),"")</f>
        <v>Neufingerová Lenka</v>
      </c>
      <c r="D42" s="69" t="str">
        <f t="shared" si="2"/>
        <v/>
      </c>
    </row>
    <row r="43" spans="1:4" ht="25.05" customHeight="1" x14ac:dyDescent="0.3">
      <c r="A43" s="7">
        <v>34</v>
      </c>
      <c r="B43" s="67" t="s">
        <v>81</v>
      </c>
      <c r="C43" s="42" t="str">
        <f>IFERROR(INDEX(Rozhodčí!$D$4:$Q$74,MATCH($B43,Rozhodčí!$O$4:$O$74,0),1),"")</f>
        <v>Beneš Libor</v>
      </c>
      <c r="D43" s="69" t="str">
        <f t="shared" si="2"/>
        <v/>
      </c>
    </row>
    <row r="44" spans="1:4" ht="25.05" customHeight="1" x14ac:dyDescent="0.3">
      <c r="A44" s="7">
        <v>35</v>
      </c>
      <c r="B44" s="67" t="s">
        <v>84</v>
      </c>
      <c r="C44" s="42" t="str">
        <f>IFERROR(INDEX(Rozhodčí!$D$4:$Q$74,MATCH($B44,Rozhodčí!$O$4:$O$74,0),1),"")</f>
        <v>Oulehla Karel</v>
      </c>
      <c r="D44" s="69" t="str">
        <f t="shared" si="2"/>
        <v/>
      </c>
    </row>
    <row r="45" spans="1:4" ht="25.05" customHeight="1" x14ac:dyDescent="0.3">
      <c r="A45" s="7">
        <v>36</v>
      </c>
      <c r="B45" s="67" t="s">
        <v>87</v>
      </c>
      <c r="C45" s="42" t="str">
        <f>IFERROR(INDEX(Rozhodčí!$D$4:$Q$74,MATCH($B45,Rozhodčí!$O$4:$O$74,0),1),"")</f>
        <v>Pišta Jan</v>
      </c>
      <c r="D45" s="69" t="str">
        <f t="shared" si="2"/>
        <v/>
      </c>
    </row>
    <row r="46" spans="1:4" ht="25.05" customHeight="1" x14ac:dyDescent="0.3">
      <c r="A46" s="7">
        <v>37</v>
      </c>
      <c r="B46" s="67" t="s">
        <v>88</v>
      </c>
      <c r="C46" s="42" t="str">
        <f>IFERROR(INDEX(Rozhodčí!$D$4:$Q$74,MATCH($B46,Rozhodčí!$O$4:$O$74,0),1),"")</f>
        <v>Hudáková Věra</v>
      </c>
      <c r="D46" s="69" t="str">
        <f t="shared" si="2"/>
        <v/>
      </c>
    </row>
    <row r="47" spans="1:4" ht="25.05" customHeight="1" x14ac:dyDescent="0.3">
      <c r="A47" s="7">
        <v>38</v>
      </c>
      <c r="B47" s="67" t="s">
        <v>177</v>
      </c>
      <c r="C47" s="42" t="str">
        <f>IFERROR(INDEX(Rozhodčí!$D$4:$Q$74,MATCH($B47,Rozhodčí!$O$4:$O$74,0),1),"")</f>
        <v>Tichý Josef</v>
      </c>
      <c r="D47" s="69" t="str">
        <f t="shared" si="2"/>
        <v/>
      </c>
    </row>
    <row r="48" spans="1:4" ht="25.05" customHeight="1" x14ac:dyDescent="0.3">
      <c r="A48" s="7">
        <v>39</v>
      </c>
      <c r="B48" s="67" t="s">
        <v>178</v>
      </c>
      <c r="C48" s="42" t="str">
        <f>IFERROR(INDEX(Rozhodčí!$D$4:$Q$74,MATCH($B48,Rozhodčí!$O$4:$O$74,0),1),"")</f>
        <v>Crhák František</v>
      </c>
      <c r="D48" s="69" t="str">
        <f t="shared" si="2"/>
        <v/>
      </c>
    </row>
    <row r="49" spans="1:4" ht="25.05" customHeight="1" x14ac:dyDescent="0.3">
      <c r="A49" s="7">
        <v>40</v>
      </c>
      <c r="B49" s="67" t="s">
        <v>197</v>
      </c>
      <c r="C49" s="42" t="str">
        <f>IFERROR(INDEX(Rozhodčí!$D$4:$Q$74,MATCH($B49,Rozhodčí!$O$4:$O$74,0),1),"")</f>
        <v>Skamene Pavel</v>
      </c>
      <c r="D49" s="69" t="str">
        <f t="shared" si="2"/>
        <v/>
      </c>
    </row>
    <row r="50" spans="1:4" ht="25.05" customHeight="1" x14ac:dyDescent="0.3">
      <c r="A50" s="7">
        <v>41</v>
      </c>
      <c r="B50" s="67" t="s">
        <v>183</v>
      </c>
      <c r="C50" s="42" t="str">
        <f>IFERROR(INDEX(Rozhodčí!$D$4:$Q$74,MATCH($B50,Rozhodčí!$O$4:$O$74,0),1),"")</f>
        <v xml:space="preserve">Nazarevič Michal </v>
      </c>
      <c r="D50" s="69" t="str">
        <f t="shared" si="2"/>
        <v/>
      </c>
    </row>
    <row r="51" spans="1:4" ht="25.05" customHeight="1" thickBot="1" x14ac:dyDescent="0.35">
      <c r="A51" s="7">
        <v>42</v>
      </c>
      <c r="B51" s="100" t="s">
        <v>184</v>
      </c>
      <c r="C51" s="99" t="str">
        <f>IFERROR(INDEX(Rozhodčí!$D$4:$Q$74,MATCH($B51,Rozhodčí!$O$4:$O$74,0),1),"")</f>
        <v>Vovsíková Eva</v>
      </c>
      <c r="D51" s="69" t="str">
        <f t="shared" si="2"/>
        <v/>
      </c>
    </row>
    <row r="52" spans="1:4" ht="15.6" x14ac:dyDescent="0.3">
      <c r="C52" s="54"/>
    </row>
  </sheetData>
  <sheetProtection sheet="1" objects="1" scenarios="1"/>
  <phoneticPr fontId="5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7" fitToWidth="0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Rozhodčí</vt:lpstr>
      <vt:lpstr>Výstup na věž</vt:lpstr>
      <vt:lpstr>Běh na 100m ženy</vt:lpstr>
      <vt:lpstr>Běh na 100m muži HZS</vt:lpstr>
      <vt:lpstr>Běh na 100m muži SDH</vt:lpstr>
      <vt:lpstr>Štafeta muži HZS</vt:lpstr>
      <vt:lpstr>Štafeta muži SDH</vt:lpstr>
      <vt:lpstr>Štafeta ženy</vt:lpstr>
      <vt:lpstr>Požární útoky</vt:lpstr>
      <vt:lpstr>Tréninky PÚ, 100m</vt:lpstr>
      <vt:lpstr>'Běh na 100m muži HZS'!Oblast_tisku</vt:lpstr>
      <vt:lpstr>'Běh na 100m muži SDH'!Oblast_tisku</vt:lpstr>
      <vt:lpstr>'Běh na 100m ženy'!Oblast_tisku</vt:lpstr>
      <vt:lpstr>'Požární útoky'!Oblast_tisku</vt:lpstr>
      <vt:lpstr>'Štafeta muži HZS'!Oblast_tisku</vt:lpstr>
      <vt:lpstr>'Štafeta muži SDH'!Oblast_tisku</vt:lpstr>
      <vt:lpstr>'Štafeta ženy'!Oblast_tisku</vt:lpstr>
      <vt:lpstr>'Tréninky PÚ, 100m'!Oblast_tisku</vt:lpstr>
      <vt:lpstr>'Výstup na věž'!Oblast_tisku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Lefner</dc:creator>
  <cp:lastModifiedBy>Lefner Tomáš</cp:lastModifiedBy>
  <cp:lastPrinted>2025-08-11T12:22:32Z</cp:lastPrinted>
  <dcterms:created xsi:type="dcterms:W3CDTF">2013-03-18T15:51:34Z</dcterms:created>
  <dcterms:modified xsi:type="dcterms:W3CDTF">2025-08-14T12:46:26Z</dcterms:modified>
</cp:coreProperties>
</file>